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mc:AlternateContent xmlns:mc="http://schemas.openxmlformats.org/markup-compatibility/2006">
    <mc:Choice Requires="x15">
      <x15ac:absPath xmlns:x15ac="http://schemas.microsoft.com/office/spreadsheetml/2010/11/ac" url="I:\A - RESOURCES\Tools (SORT, audit tools, recommendation check lists)\Audit tools\2024 Testicular Torsion\"/>
    </mc:Choice>
  </mc:AlternateContent>
  <xr:revisionPtr revIDLastSave="0" documentId="13_ncr:1_{6AA41B4B-F4AF-4193-BBFF-9682C5AC2628}" xr6:coauthVersionLast="47" xr6:coauthVersionMax="47" xr10:uidLastSave="{00000000-0000-0000-0000-000000000000}"/>
  <bookViews>
    <workbookView xWindow="-120" yWindow="-120" windowWidth="29040" windowHeight="15840" xr2:uid="{00000000-000D-0000-FFFF-FFFF00000000}"/>
  </bookViews>
  <sheets>
    <sheet name="Introduction" sheetId="2" r:id="rId1"/>
    <sheet name="Instructions" sheetId="3" r:id="rId2"/>
    <sheet name="Links" sheetId="9" r:id="rId3"/>
    <sheet name="Audit Tool" sheetId="6" r:id="rId4"/>
    <sheet name="Summary" sheetId="1" r:id="rId5"/>
    <sheet name="Recommendations" sheetId="4" r:id="rId6"/>
    <sheet name="Sheet7" sheetId="8" state="hidden" r:id="rId7"/>
    <sheet name="answer_sheet" sheetId="5" r:id="rId8"/>
  </sheets>
  <externalReferences>
    <externalReference r:id="rId9"/>
  </externalReferences>
  <definedNames>
    <definedName name="Answer1" localSheetId="6">Sheet7!$A$4:$A$5</definedName>
    <definedName name="Answer1">answer_sheet!$A$2:$A$3</definedName>
    <definedName name="Answer10">Sheet7!$H$21:$H$23</definedName>
    <definedName name="Answer11">Sheet7!$I$21:$I$23</definedName>
    <definedName name="Answer12">Sheet7!$K$17:$K$21</definedName>
    <definedName name="Answer13">Sheet7!#REF!</definedName>
    <definedName name="Answer14">Sheet7!#REF!</definedName>
    <definedName name="Answer2" localSheetId="6">Sheet7!$C$16:$C$18</definedName>
    <definedName name="Answer2">'[1]answer sheet'!$A$3:$A$5</definedName>
    <definedName name="Answer3" localSheetId="6">Sheet7!$E$16:$E$18</definedName>
    <definedName name="Answer3">answer_sheet!$C$2:$C$3</definedName>
    <definedName name="Answer3a">'[1]answer sheet'!#REF!</definedName>
    <definedName name="Answer4">Sheet7!$G$4:$G$5</definedName>
    <definedName name="Answer5">Sheet7!$I$11:$I$16</definedName>
    <definedName name="Answer6">Sheet7!$K$4:$K$11</definedName>
    <definedName name="Answer7">Sheet7!$A$21:$A$24</definedName>
    <definedName name="Answer8">Sheet7!$C$21:$C$24</definedName>
    <definedName name="Answer9">Sheet7!$F$21:$F$23</definedName>
    <definedName name="Asnwer10" localSheetId="6">#REF!</definedName>
    <definedName name="Asnwer10">#REF!</definedName>
    <definedName name="OLE_LINK3" localSheetId="5">Recommendations!#REF!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6" l="1"/>
  <c r="O8" i="6"/>
  <c r="N8" i="6"/>
  <c r="M8" i="6"/>
  <c r="R8" i="6"/>
  <c r="J9" i="6"/>
  <c r="R9" i="6"/>
  <c r="L19" i="6"/>
  <c r="N9" i="6"/>
  <c r="O9" i="6"/>
  <c r="P9" i="6"/>
  <c r="N10" i="6"/>
  <c r="O10" i="6"/>
  <c r="P10" i="6"/>
  <c r="N11" i="6"/>
  <c r="O11" i="6"/>
  <c r="P11" i="6"/>
  <c r="N12" i="6"/>
  <c r="O12" i="6"/>
  <c r="P12" i="6"/>
  <c r="N13" i="6"/>
  <c r="O13" i="6"/>
  <c r="P13" i="6"/>
  <c r="N14" i="6"/>
  <c r="O14" i="6"/>
  <c r="P14" i="6"/>
  <c r="N15" i="6"/>
  <c r="O15" i="6"/>
  <c r="P15" i="6"/>
  <c r="N16" i="6"/>
  <c r="O16" i="6"/>
  <c r="P16" i="6"/>
  <c r="N17" i="6"/>
  <c r="O17" i="6"/>
  <c r="P17" i="6"/>
  <c r="M17" i="6"/>
  <c r="M16" i="6"/>
  <c r="M15" i="6"/>
  <c r="M14" i="6"/>
  <c r="M13" i="6"/>
  <c r="M12" i="6"/>
  <c r="M11" i="6"/>
  <c r="M10" i="6"/>
  <c r="M9" i="6"/>
  <c r="J8" i="6"/>
  <c r="H28" i="6"/>
  <c r="H25" i="6"/>
  <c r="H24" i="6"/>
  <c r="H21" i="6"/>
  <c r="H19" i="6"/>
  <c r="M25" i="6" l="1"/>
  <c r="P19" i="6"/>
  <c r="N21" i="6"/>
  <c r="M19" i="6"/>
  <c r="M28" i="6"/>
  <c r="M24" i="6"/>
  <c r="M21" i="6"/>
  <c r="H26" i="6"/>
  <c r="H23" i="6"/>
  <c r="H22" i="6" s="1"/>
  <c r="H29" i="6"/>
  <c r="R10" i="6"/>
  <c r="R11" i="6"/>
  <c r="R12" i="6"/>
  <c r="R13" i="6"/>
  <c r="R14" i="6"/>
  <c r="R15" i="6"/>
  <c r="R16" i="6"/>
  <c r="R17" i="6"/>
  <c r="O21" i="6" l="1"/>
  <c r="N28" i="6"/>
  <c r="N25" i="6"/>
  <c r="N24" i="6"/>
  <c r="N19" i="6"/>
  <c r="N23" i="6" s="1"/>
  <c r="N22" i="6" s="1"/>
  <c r="O24" i="6"/>
  <c r="O29" i="6" s="1"/>
  <c r="O19" i="6"/>
  <c r="P28" i="6"/>
  <c r="O28" i="6"/>
  <c r="P25" i="6"/>
  <c r="P24" i="6"/>
  <c r="P29" i="6" s="1"/>
  <c r="O25" i="6"/>
  <c r="P21" i="6"/>
  <c r="P23" i="6" s="1"/>
  <c r="P22" i="6" s="1"/>
  <c r="M29" i="6"/>
  <c r="M23" i="6"/>
  <c r="M22" i="6" s="1"/>
  <c r="M26" i="6"/>
  <c r="H20" i="6"/>
  <c r="H30" i="6" s="1"/>
  <c r="G17" i="1" s="1"/>
  <c r="L21" i="6"/>
  <c r="L24" i="6"/>
  <c r="L29" i="6" s="1"/>
  <c r="L25" i="6"/>
  <c r="L28" i="6"/>
  <c r="J17" i="6"/>
  <c r="J16" i="6"/>
  <c r="J15" i="6"/>
  <c r="J14" i="6"/>
  <c r="J13" i="6"/>
  <c r="J12" i="6"/>
  <c r="J11" i="6"/>
  <c r="J10" i="6"/>
  <c r="K19" i="6"/>
  <c r="K21" i="6"/>
  <c r="K24" i="6"/>
  <c r="K29" i="6" s="1"/>
  <c r="K25" i="6"/>
  <c r="K28" i="6"/>
  <c r="M20" i="6" l="1"/>
  <c r="M30" i="6" s="1"/>
  <c r="I18" i="1" s="1"/>
  <c r="O23" i="6"/>
  <c r="O22" i="6" s="1"/>
  <c r="N26" i="6"/>
  <c r="N29" i="6"/>
  <c r="O26" i="6"/>
  <c r="P26" i="6"/>
  <c r="P20" i="6"/>
  <c r="N20" i="6"/>
  <c r="L23" i="6"/>
  <c r="L22" i="6" s="1"/>
  <c r="L26" i="6"/>
  <c r="I28" i="6"/>
  <c r="I24" i="6"/>
  <c r="I29" i="6" s="1"/>
  <c r="I21" i="6"/>
  <c r="J19" i="6"/>
  <c r="I19" i="6"/>
  <c r="J25" i="6"/>
  <c r="I25" i="6"/>
  <c r="J28" i="6"/>
  <c r="J21" i="6"/>
  <c r="J24" i="6"/>
  <c r="R21" i="6"/>
  <c r="R28" i="6"/>
  <c r="R24" i="6"/>
  <c r="R19" i="6"/>
  <c r="R25" i="6"/>
  <c r="K23" i="6"/>
  <c r="K20" i="6" s="1"/>
  <c r="K26" i="6"/>
  <c r="J29" i="6" l="1"/>
  <c r="P30" i="6"/>
  <c r="I21" i="1" s="1"/>
  <c r="N30" i="6"/>
  <c r="I19" i="1" s="1"/>
  <c r="O20" i="6"/>
  <c r="O30" i="6" s="1"/>
  <c r="I20" i="1" s="1"/>
  <c r="L20" i="6"/>
  <c r="L30" i="6" s="1"/>
  <c r="I17" i="1" s="1"/>
  <c r="J23" i="6"/>
  <c r="J20" i="6" s="1"/>
  <c r="I23" i="6"/>
  <c r="I22" i="6" s="1"/>
  <c r="I26" i="6"/>
  <c r="J26" i="6"/>
  <c r="R26" i="6"/>
  <c r="R23" i="6"/>
  <c r="R29" i="6"/>
  <c r="K22" i="6"/>
  <c r="K30" i="6"/>
  <c r="H17" i="1" s="1"/>
  <c r="J22" i="6" l="1"/>
  <c r="J30" i="6" s="1"/>
  <c r="G19" i="1" s="1"/>
  <c r="I20" i="6"/>
  <c r="I30" i="6" s="1"/>
  <c r="G18" i="1" s="1"/>
  <c r="R20" i="6"/>
  <c r="R30" i="6" s="1"/>
  <c r="J17" i="1" s="1"/>
  <c r="P17" i="1" s="1"/>
  <c r="R22" i="6"/>
  <c r="N17" i="1"/>
  <c r="M17" i="1" l="1"/>
  <c r="O17" i="1" l="1"/>
</calcChain>
</file>

<file path=xl/sharedStrings.xml><?xml version="1.0" encoding="utf-8"?>
<sst xmlns="http://schemas.openxmlformats.org/spreadsheetml/2006/main" count="272" uniqueCount="168">
  <si>
    <t>Instructions for completion</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</si>
  <si>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</si>
  <si>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</si>
  <si>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</si>
  <si>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</si>
  <si>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</si>
  <si>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Answer3</t>
  </si>
  <si>
    <t>Male</t>
  </si>
  <si>
    <t>Yes</t>
  </si>
  <si>
    <t>Female</t>
  </si>
  <si>
    <t>No</t>
  </si>
  <si>
    <t>Patient 1</t>
  </si>
  <si>
    <t>Patient 2</t>
  </si>
  <si>
    <t>Patient 3</t>
  </si>
  <si>
    <t>Patient 4</t>
  </si>
  <si>
    <t>Patient 5</t>
  </si>
  <si>
    <t>Patient 6</t>
  </si>
  <si>
    <t>Patient 7</t>
  </si>
  <si>
    <t>Patient 8</t>
  </si>
  <si>
    <t>Patient 9</t>
  </si>
  <si>
    <t>Yes n</t>
  </si>
  <si>
    <t>Yes %</t>
  </si>
  <si>
    <t>No n</t>
  </si>
  <si>
    <t>No %</t>
  </si>
  <si>
    <t>Sub total</t>
  </si>
  <si>
    <t>Patient details</t>
  </si>
  <si>
    <t>Answer1_gender</t>
  </si>
  <si>
    <t>Answer2</t>
  </si>
  <si>
    <t>Not applicable</t>
  </si>
  <si>
    <t>Answer4</t>
  </si>
  <si>
    <t>Answer6</t>
  </si>
  <si>
    <t>Answer7</t>
  </si>
  <si>
    <t>Answer8</t>
  </si>
  <si>
    <t>Number of cases included in audit</t>
  </si>
  <si>
    <t>Question number</t>
  </si>
  <si>
    <t>Recommendation - Sub criteria questions (score)</t>
  </si>
  <si>
    <t>%</t>
  </si>
  <si>
    <t>Green</t>
  </si>
  <si>
    <t>Amber</t>
  </si>
  <si>
    <t>Average % of recommendation</t>
  </si>
  <si>
    <t>Red</t>
  </si>
  <si>
    <t>50-99</t>
  </si>
  <si>
    <t>0-49</t>
  </si>
  <si>
    <t>If the audit is undertaken on less than 10 patients, please delete the extra rows.</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</si>
  <si>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</si>
  <si>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t>Answer1</t>
  </si>
  <si>
    <t>Answer5</t>
  </si>
  <si>
    <t xml:space="preserve">Male </t>
  </si>
  <si>
    <t>Answer9</t>
  </si>
  <si>
    <t>Answer10</t>
  </si>
  <si>
    <t>Answer11</t>
  </si>
  <si>
    <t>Established</t>
  </si>
  <si>
    <t>New</t>
  </si>
  <si>
    <t>Not applicable - established diagnosis of AHF</t>
  </si>
  <si>
    <t>N/A - the patient died</t>
  </si>
  <si>
    <t>Not documented</t>
  </si>
  <si>
    <t>N/A - too unstable for rehabilitation or patient died</t>
  </si>
  <si>
    <t>N/A - no escalation decision made</t>
  </si>
  <si>
    <t>N/A - no discharge summary sent</t>
  </si>
  <si>
    <t>THIS SHEET WILL BE HIDDEN</t>
  </si>
  <si>
    <t>Answer12</t>
  </si>
  <si>
    <t>Answer13</t>
  </si>
  <si>
    <t>N/A - established diagnosis of AHF or no echo done as patient died within 48 hours</t>
  </si>
  <si>
    <t>N/A - new diagnosis of AHF and patient died within 48 hours of admission</t>
  </si>
  <si>
    <t>N/A – no escalation decision made or initially made by a consultant</t>
  </si>
  <si>
    <t>N/A - no review as the patient died within 14 hours</t>
  </si>
  <si>
    <t>Report recommendation number</t>
  </si>
  <si>
    <t>Recommendation number in report</t>
  </si>
  <si>
    <t>No data</t>
  </si>
  <si>
    <t>Description</t>
  </si>
  <si>
    <t>Other</t>
  </si>
  <si>
    <t>NCEPOD does not ask for any of these data back.  It is for each Trust/Health Board to make a judgement as to whether they are meeting the recommendations.</t>
  </si>
  <si>
    <t>AUDIT TOOL WORKSHEET</t>
  </si>
  <si>
    <t>SUMMARY WORKSHEET</t>
  </si>
  <si>
    <t>This contains summary data on the extent to which each recommendation is met.</t>
  </si>
  <si>
    <t>RECOMMENDATIONS WORKSHEET</t>
  </si>
  <si>
    <t>This is given as a percentage, and is supplemented by a traffic light system (Green, Amber, and Red) and radar chart.</t>
  </si>
  <si>
    <t>For information on the recommendation to which each question assesses, please click on the         button in the Audit Tool worksheet. This will take you to the Recommendations worksheet. Please click on the Audit tool worksheet to return to the main audit tool section.</t>
  </si>
  <si>
    <t>For information on the recommendation to which each question assesses, please click on the         button</t>
  </si>
  <si>
    <t>RAG system (NCEPOD recommends these are set at the following limits, however these can be adapted by your Trust/Health Board where appropriate by amending the thresholds as required)</t>
  </si>
  <si>
    <t>Unknown</t>
  </si>
  <si>
    <t>This toolkit can be used in conjunction with the Recommendation Checklist. This can be found by clicking on the adjacent report image or this link:</t>
  </si>
  <si>
    <t>Audit Toolkit</t>
  </si>
  <si>
    <t>Please complete as many questions which are applicable to the care of the patient.</t>
  </si>
  <si>
    <t>Recommendation 7</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</si>
  <si>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 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</si>
  <si>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5a</t>
  </si>
  <si>
    <t>Recommendation 4</t>
  </si>
  <si>
    <t>5b</t>
  </si>
  <si>
    <t>Recommendation 6</t>
  </si>
  <si>
    <t>N/A- no relevant physical health conditions</t>
  </si>
  <si>
    <t>Sub criteria scoring and average per Recommendation below</t>
  </si>
  <si>
    <t>Amending the tool to include more or fewer patients</t>
  </si>
  <si>
    <t>Insufficient data</t>
  </si>
  <si>
    <t>4a</t>
  </si>
  <si>
    <t>4b</t>
  </si>
  <si>
    <t>5c</t>
  </si>
  <si>
    <t>Preparing for adulthood</t>
  </si>
  <si>
    <t>Peri-transfer from child to adult health services</t>
  </si>
  <si>
    <t>Fully transferred from child to adult health services</t>
  </si>
  <si>
    <t>Yes - for all services</t>
  </si>
  <si>
    <t>Yes - for some services</t>
  </si>
  <si>
    <t>Recommendation - Sub criteria question number (reference)</t>
  </si>
  <si>
    <t>Answer14</t>
  </si>
  <si>
    <t xml:space="preserve">Not all the report recommendations have been listed here as some are not suitable for an audit tool.  A full list can be found in the report here </t>
  </si>
  <si>
    <t>Admission/discharge details</t>
  </si>
  <si>
    <t>Admission details</t>
  </si>
  <si>
    <t>3a</t>
  </si>
  <si>
    <t>3b</t>
  </si>
  <si>
    <t>Date</t>
  </si>
  <si>
    <t>Time</t>
  </si>
  <si>
    <t>dd/mm/yyyy</t>
  </si>
  <si>
    <t>hh:mm (24 hour clock)</t>
  </si>
  <si>
    <t>Discharge details</t>
  </si>
  <si>
    <t>7a</t>
  </si>
  <si>
    <t>7b</t>
  </si>
  <si>
    <t>Answer15</t>
  </si>
  <si>
    <t>Answer16</t>
  </si>
  <si>
    <t>Answer17</t>
  </si>
  <si>
    <t>positive scoring</t>
  </si>
  <si>
    <t>(negative scoring but highlights room for improvement)</t>
  </si>
  <si>
    <t xml:space="preserve"> Yes - all aspects included</t>
  </si>
  <si>
    <t>Yes - some aspects included</t>
  </si>
  <si>
    <t>No - none of these aspects included</t>
  </si>
  <si>
    <r>
      <t xml:space="preserve">Patient 10
</t>
    </r>
    <r>
      <rPr>
        <i/>
        <sz val="11"/>
        <color theme="1"/>
        <rFont val="Calibri"/>
        <family val="2"/>
        <scheme val="minor"/>
      </rPr>
      <t>(this tool has been set up for up to 10 patients. If inserting details of more patients, add rows above this row so that the formulae below are not affected)</t>
    </r>
  </si>
  <si>
    <t>No data/Not answered/Unknown</t>
  </si>
  <si>
    <t>(the chart will only populate once all questions for a particular Recommendation have been answered in the Audit Tool worksheet)</t>
  </si>
  <si>
    <t>Age (on day 1 of the hospital admission) – years</t>
  </si>
  <si>
    <t>Source</t>
  </si>
  <si>
    <t>Recommendation 8</t>
  </si>
  <si>
    <t>8a</t>
  </si>
  <si>
    <t>8b</t>
  </si>
  <si>
    <t>Answer18</t>
  </si>
  <si>
    <t>yes, non-smoker, yes, non-smoker, no</t>
  </si>
  <si>
    <t>No - patient declined</t>
  </si>
  <si>
    <t>Yes, smoker</t>
  </si>
  <si>
    <t>Yes, non-smoker</t>
  </si>
  <si>
    <t>Testicular Torsion</t>
  </si>
  <si>
    <r>
      <t>To be completed for patients admitted to hospital who had a diagnosis of testicular torsion and who underwent a non-elective operation for testicular torsion.
ICD10 code:</t>
    </r>
    <r>
      <rPr>
        <b/>
        <sz val="11"/>
        <color theme="1"/>
        <rFont val="Calibri"/>
        <family val="2"/>
        <scheme val="minor"/>
      </rPr>
      <t xml:space="preserve"> testicular torsion N44</t>
    </r>
    <r>
      <rPr>
        <b/>
        <sz val="11"/>
        <color rgb="FFC00000"/>
        <rFont val="Calibri"/>
        <family val="2"/>
        <scheme val="minor"/>
      </rPr>
      <t xml:space="preserve">. </t>
    </r>
    <r>
      <rPr>
        <b/>
        <sz val="11"/>
        <color theme="1"/>
        <rFont val="Calibri"/>
        <family val="2"/>
        <scheme val="minor"/>
      </rPr>
      <t xml:space="preserve">
</t>
    </r>
    <r>
      <rPr>
        <b/>
        <sz val="11"/>
        <color rgb="FFC00000"/>
        <rFont val="Calibri"/>
        <family val="2"/>
        <scheme val="minor"/>
      </rPr>
      <t>OPCS codes:</t>
    </r>
    <r>
      <rPr>
        <b/>
        <sz val="11"/>
        <color theme="1"/>
        <rFont val="Calibri"/>
        <family val="2"/>
        <scheme val="minor"/>
      </rPr>
      <t xml:space="preserve"> N03.4; N05; N06; N08; N09; N13.2; N13.3 and N13.5 (excluding N053, N065, N066, N081 and N091).
</t>
    </r>
    <r>
      <rPr>
        <b/>
        <sz val="11"/>
        <color rgb="FFC00000"/>
        <rFont val="Calibri"/>
        <family val="2"/>
        <scheme val="minor"/>
      </rPr>
      <t xml:space="preserve">
In the NCEPOD study: </t>
    </r>
    <r>
      <rPr>
        <b/>
        <sz val="11"/>
        <color theme="1"/>
        <rFont val="Calibri"/>
        <family val="2"/>
        <scheme val="minor"/>
      </rPr>
      <t>patients were aged 2-24 years inclusive. Patients admitted with scrotal pain (ICD10 codes N45 and N508) were also identified for context but were not sampled for inclusion in the clinical peer review process.</t>
    </r>
    <r>
      <rPr>
        <b/>
        <sz val="11"/>
        <color rgb="FFC00000"/>
        <rFont val="Calibri"/>
        <family val="2"/>
        <scheme val="minor"/>
      </rPr>
      <t xml:space="preserve">
Exclusion criteria: </t>
    </r>
    <r>
      <rPr>
        <b/>
        <sz val="11"/>
        <color theme="1"/>
        <rFont val="Calibri"/>
        <family val="2"/>
        <scheme val="minor"/>
      </rPr>
      <t>patients who did not undergo a procedure for testicular torsion (this include patients who underwent an operation for Hydatid of Morgagni alone), and patients who were subsequently identified as being admitted for their procedure on an elective basis.</t>
    </r>
  </si>
  <si>
    <t>Perform surgery for testicular torsion as an immediate or urgent procedure (NCEPOD 1 or 2)*, once the decision to operate has been made. 
*NCEPOD Classification of Intervention
This also supports the GIRFT report on paediatric surgery and urology
Primary audiences: Consultant Surgeons, Consultant Anaesthetists
Supported by: Clinical Directors and Medical Directors</t>
  </si>
  <si>
    <t xml:space="preserve">Discharge information for patients, and parent/carers should include:
a.	Any follow-up arrangements.
b.	Delayed side effects that might occur following orchidectomy, or the risk of late testicular atrophy in patients who had an operation that led to no orchidectomy, but fixation (orchidopexy), including risks to fertility. 
c.	Details of patient-initiated follow-up (PIFU) follow-up e.g. to discuss prosthetic implants for patients who underwent an orchidectomy.
d.	How to access psychological support.
Primary audiences: The medical team or specialist nurses caring for patients following surgery for testicular torsion.
Supported by: Clinical Directors and Medical Directors.
</t>
  </si>
  <si>
    <t xml:space="preserve">Review the care of all patients who underwent an orchidectomy in a multidisciplinary morbidity and mortality meeting. This should include primary care and, ideally a regional approach to shared-learning and quality improvement. 
Primary audiences: The medical team or specialist nurses caring for patients following surgery for testicular torsion.
Supported by: 
Clinical Directors and Medical Directors.
</t>
  </si>
  <si>
    <t>https://www.ncepod.org.uk/classification.html</t>
  </si>
  <si>
    <t>NCEPOD Classification of Intervention: Urgent</t>
  </si>
  <si>
    <t>Intervention for acute onset or clinical deterioration of potentially life-threatening conditions, for those conditions that may threaten the survival of limb or organ, for fixation of many fractures and for relief of pain or other distressing symptoms. Normally within hours of decision to operate.</t>
  </si>
  <si>
    <t>Further information can be found here:</t>
  </si>
  <si>
    <t> Immediate life, limb or organ-saving intervention – resuscitation simultaneous with intervention. Normally within minutes of decision to operate.
1. Life-saving
2. Other e.g. limb or organ saving</t>
  </si>
  <si>
    <t>NCEPOD Classification of Intervention: Immediate</t>
  </si>
  <si>
    <t xml:space="preserve">Patients with suspected testicular torsion should have an urgent* referral and clinical review by a senior surgical decision-maker (minimum ST3 or equivalent) specialising in urology, paediatric surgery, or general surgery.
*NCEPOD Classification of Intervention (see definition in the adjacent Links worksheet)
Primary audiences - national (to agree a timeframe): NHS England, Welsh Government, Department of Health Northern Ireland, British Association of Paediatric Urologists, British Association of Paediatric Surgeons, Association of Paediatric Anaesthetists of GB and Ireland, British Association of Urological Surgeons, Royal College of Surgeons, Association of Surgeons of GB and Ireland, Royal College of Emergency Medicine.
Primary audiences - local: Emergency Medicine Physicians, Paediatric Surgeons, Urologists, General Surgeons, Anaesthetists, Radiologists
Supported by: Medical Directors, Directors of Nursing </t>
  </si>
  <si>
    <r>
      <t xml:space="preserve">Was discharge information provided to the patient/parent carer? </t>
    </r>
    <r>
      <rPr>
        <sz val="12"/>
        <color rgb="FFC00000"/>
        <rFont val="Calibri"/>
        <family val="2"/>
        <scheme val="minor"/>
      </rPr>
      <t>If you answer "No" the rest of this section will be populated as "N/A".</t>
    </r>
  </si>
  <si>
    <t>7c</t>
  </si>
  <si>
    <t>7d</t>
  </si>
  <si>
    <t>7e</t>
  </si>
  <si>
    <r>
      <t xml:space="preserve">Thank you for downloading the toolkit for </t>
    </r>
    <r>
      <rPr>
        <i/>
        <sz val="11"/>
        <color theme="1"/>
        <rFont val="Calibri"/>
        <family val="2"/>
        <scheme val="minor"/>
      </rPr>
      <t>''</t>
    </r>
    <r>
      <rPr>
        <i/>
        <sz val="11"/>
        <color rgb="FFC00000"/>
        <rFont val="Calibri"/>
        <family val="2"/>
        <scheme val="minor"/>
      </rPr>
      <t>Twist and Shout</t>
    </r>
    <r>
      <rPr>
        <i/>
        <sz val="11"/>
        <color theme="1"/>
        <rFont val="Calibri"/>
        <family val="2"/>
        <scheme val="minor"/>
      </rPr>
      <t xml:space="preserve">." </t>
    </r>
    <r>
      <rPr>
        <sz val="11"/>
        <color theme="1"/>
        <rFont val="Calibri"/>
        <family val="2"/>
        <scheme val="minor"/>
      </rPr>
      <t>We hope you find this useful.  If you have any feedback, please email us at info@ncepod.org.uk Please could you advise your local audit department if you plan to undertake this audit.  It is important that they are made aware of it for the benefit of demonstrating Trust/Health Board activity and also so that they are in a position to support you and endorse the activity for your benefit.</t>
    </r>
  </si>
  <si>
    <t>Number of cases answered yes (overall yes percentage for radar chart in Summary worksheet)</t>
  </si>
  <si>
    <r>
      <t xml:space="preserve">Was an urgent review of the patient undertaken by a senior surgical decision-maker (minimum ST3 or equivalent) specialising in urology, paediatric surgery, or general surgery?  </t>
    </r>
    <r>
      <rPr>
        <sz val="12"/>
        <color rgb="FFC00000"/>
        <rFont val="Calibri"/>
        <family val="2"/>
        <scheme val="minor"/>
      </rPr>
      <t>If you answer "No" the rest of this section will be populated as "N/A".</t>
    </r>
  </si>
  <si>
    <t>Was an urgent referral made to urology, paediatric surgery, or general surgery?</t>
  </si>
  <si>
    <t>Once the decision to operate had been made, was the testicular torsion surgery performed as an immediate or urgent procedure (NCEPOD 1 or 2)? See the adjacent Links workshseet for definitions.</t>
  </si>
  <si>
    <t>If YES to 7a), did it include any follow-up arrangements?</t>
  </si>
  <si>
    <t>If YES to 7a), did it include information on delayed side effects that might occur following orchidectomy, or the risk of late testicular atrophy in patients who had an operation that led to no orchidectomy, but fixation (orchidopexy), including risks to fertility?</t>
  </si>
  <si>
    <t>If YES to 7a), did it include details of patient-initiated follow-up (PIFU) e.g. to discuss prosthetic implants for patients who underwent an orchidectomy?</t>
  </si>
  <si>
    <t>If YES to 7a), did it include information on how the patient/parent carer could access psychological support?</t>
  </si>
  <si>
    <r>
      <t>Did the patient undergo an orchidectomy?</t>
    </r>
    <r>
      <rPr>
        <sz val="12"/>
        <color rgb="FFC00000"/>
        <rFont val="Calibri"/>
        <family val="2"/>
        <scheme val="minor"/>
      </rPr>
      <t xml:space="preserve"> If you answer "No" the rest of this section will be populated as "N/A".</t>
    </r>
  </si>
  <si>
    <t>If YES, was their care reviewed in an M&amp;M meeting?</t>
  </si>
  <si>
    <r>
      <t xml:space="preserve">This data collection tool is made up of questions which can be used to assess how well your Trust/Health Board is meeting recommendations made in </t>
    </r>
    <r>
      <rPr>
        <i/>
        <sz val="11"/>
        <color theme="1"/>
        <rFont val="Calibri"/>
        <family val="2"/>
        <scheme val="minor"/>
      </rPr>
      <t>"</t>
    </r>
    <r>
      <rPr>
        <i/>
        <sz val="11"/>
        <color rgb="FFC00000"/>
        <rFont val="Calibri"/>
        <family val="2"/>
        <scheme val="minor"/>
      </rPr>
      <t>Twist and Shout</t>
    </r>
    <r>
      <rPr>
        <i/>
        <sz val="11"/>
        <rFont val="Calibri"/>
        <family val="2"/>
        <scheme val="minor"/>
      </rPr>
      <t>."</t>
    </r>
  </si>
  <si>
    <t>https://ncepod.org.uk/2024testiculartorsion.html</t>
  </si>
  <si>
    <t>How did this patient self identify?</t>
  </si>
  <si>
    <t>If YES, to 5b) was there a delay in review by a senior surgical decision-maker?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</si>
</sst>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u/>
      <sz val="11"/>
      <color theme="10"/>
      <name val="Calibri"/>
      <family val="2"/>
    </font>
    <font>
      <b/>
      <sz val="11"/>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11"/>
      <name val="Calibri"/>
      <family val="2"/>
      <scheme val="minor"/>
    </font>
    <font>
      <b/>
      <sz val="12"/>
      <color rgb="FFC00000"/>
      <name val="Calibri"/>
      <family val="2"/>
      <scheme val="minor"/>
    </font>
    <font>
      <sz val="11"/>
      <color rgb="FF000000"/>
      <name val="Calibri"/>
      <family val="2"/>
      <scheme val="minor"/>
    </font>
    <font>
      <b/>
      <sz val="14"/>
      <color rgb="FFC00000"/>
      <name val="Calibri"/>
      <family val="2"/>
      <scheme val="minor"/>
    </font>
    <font>
      <sz val="11"/>
      <color rgb="FFC00000"/>
      <name val="Calibri"/>
      <family val="2"/>
      <scheme val="minor"/>
    </font>
    <font>
      <b/>
      <sz val="11"/>
      <color rgb="FFC00000"/>
      <name val="Calibri"/>
      <family val="2"/>
      <scheme val="minor"/>
    </font>
    <font>
      <b/>
      <sz val="14"/>
      <name val="Calibri"/>
      <family val="2"/>
      <scheme val="minor"/>
    </font>
    <font>
      <sz val="12"/>
      <color rgb="FFC00000"/>
      <name val="Calibri"/>
      <family val="2"/>
      <scheme val="minor"/>
    </font>
    <font>
      <sz val="12"/>
      <color theme="1"/>
      <name val="Wingdings"/>
      <charset val="2"/>
    </font>
    <font>
      <sz val="9"/>
      <color rgb="FF323131"/>
      <name val="Arial"/>
      <family val="2"/>
    </font>
    <font>
      <i/>
      <sz val="11"/>
      <color rgb="FFC00000"/>
      <name val="Calibri"/>
      <family val="2"/>
      <scheme val="minor"/>
    </font>
    <font>
      <i/>
      <sz val="11"/>
      <name val="Calibri"/>
      <family val="2"/>
      <scheme val="minor"/>
    </font>
    <font>
      <sz val="12"/>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diagonal/>
    </border>
    <border>
      <left style="thin">
        <color auto="1"/>
      </left>
      <right style="medium">
        <color auto="1"/>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auto="1"/>
      </left>
      <right style="medium">
        <color auto="1"/>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78">
    <xf numFmtId="0" fontId="0" fillId="0" borderId="0" xfId="0"/>
    <xf numFmtId="0" fontId="0" fillId="2" borderId="0" xfId="0" applyFill="1"/>
    <xf numFmtId="0" fontId="0" fillId="0" borderId="0" xfId="0" applyAlignment="1">
      <alignment horizontal="left" vertical="top" wrapText="1"/>
    </xf>
    <xf numFmtId="0" fontId="0" fillId="0" borderId="0" xfId="0" applyAlignment="1">
      <alignment horizontal="center"/>
    </xf>
    <xf numFmtId="0" fontId="0" fillId="3" borderId="1" xfId="0" applyFill="1" applyBorder="1" applyAlignment="1">
      <alignment horizontal="center"/>
    </xf>
    <xf numFmtId="0" fontId="2" fillId="0" borderId="0" xfId="0" applyFont="1" applyAlignment="1">
      <alignment horizontal="left" vertical="top" wrapText="1"/>
    </xf>
    <xf numFmtId="1" fontId="7" fillId="2" borderId="1" xfId="0" applyNumberFormat="1" applyFont="1" applyFill="1" applyBorder="1"/>
    <xf numFmtId="1" fontId="6" fillId="2" borderId="1" xfId="0" applyNumberFormat="1" applyFont="1" applyFill="1" applyBorder="1" applyAlignment="1">
      <alignment horizontal="right"/>
    </xf>
    <xf numFmtId="0" fontId="10" fillId="0" borderId="0" xfId="0" applyFont="1" applyAlignment="1">
      <alignment horizontal="center" vertical="top" wrapText="1"/>
    </xf>
    <xf numFmtId="0" fontId="13" fillId="2" borderId="0" xfId="0" applyFont="1" applyFill="1" applyAlignment="1">
      <alignment horizontal="left" vertical="top" wrapText="1"/>
    </xf>
    <xf numFmtId="0" fontId="10" fillId="0" borderId="0" xfId="0" applyFont="1" applyAlignment="1">
      <alignment horizontal="left" vertical="top" wrapText="1"/>
    </xf>
    <xf numFmtId="1" fontId="10" fillId="0" borderId="0" xfId="0" applyNumberFormat="1" applyFont="1" applyAlignment="1">
      <alignment horizontal="left" vertical="top" wrapText="1"/>
    </xf>
    <xf numFmtId="0" fontId="0" fillId="0" borderId="0" xfId="0" applyAlignment="1">
      <alignment horizontal="left"/>
    </xf>
    <xf numFmtId="0" fontId="15" fillId="0" borderId="0" xfId="0" applyFont="1"/>
    <xf numFmtId="0" fontId="1" fillId="0" borderId="0" xfId="0" applyFont="1"/>
    <xf numFmtId="0" fontId="14" fillId="2" borderId="0" xfId="0" applyFont="1" applyFill="1" applyAlignment="1">
      <alignment horizontal="left" vertical="top" wrapText="1"/>
    </xf>
    <xf numFmtId="0" fontId="12" fillId="2" borderId="3" xfId="0" applyFont="1" applyFill="1" applyBorder="1" applyAlignment="1">
      <alignment horizontal="left" vertical="top" wrapText="1"/>
    </xf>
    <xf numFmtId="0" fontId="9" fillId="2" borderId="9" xfId="0" applyFont="1" applyFill="1" applyBorder="1" applyAlignment="1">
      <alignment horizontal="left" vertical="top" wrapText="1"/>
    </xf>
    <xf numFmtId="1" fontId="12" fillId="0" borderId="1" xfId="0" applyNumberFormat="1" applyFont="1" applyBorder="1" applyAlignment="1">
      <alignment horizontal="left" vertical="top" wrapText="1"/>
    </xf>
    <xf numFmtId="1" fontId="13" fillId="0" borderId="1" xfId="0" applyNumberFormat="1" applyFont="1" applyBorder="1" applyAlignment="1">
      <alignment horizontal="left" vertical="top" wrapText="1"/>
    </xf>
    <xf numFmtId="0" fontId="10" fillId="2" borderId="0" xfId="0" applyFont="1" applyFill="1" applyAlignment="1">
      <alignment horizontal="left" vertical="top" wrapText="1"/>
    </xf>
    <xf numFmtId="0" fontId="13" fillId="0" borderId="0" xfId="0" applyFont="1" applyAlignment="1">
      <alignment horizontal="center" vertical="top" wrapText="1"/>
    </xf>
    <xf numFmtId="0" fontId="9" fillId="0" borderId="0" xfId="0" applyFont="1" applyAlignment="1">
      <alignment horizontal="left" vertical="top" wrapText="1"/>
    </xf>
    <xf numFmtId="0" fontId="0" fillId="0" borderId="0" xfId="0" applyAlignment="1">
      <alignment vertical="top" wrapText="1"/>
    </xf>
    <xf numFmtId="0" fontId="1" fillId="0" borderId="0" xfId="0" applyFont="1" applyAlignment="1">
      <alignment vertical="top" wrapText="1"/>
    </xf>
    <xf numFmtId="0" fontId="9" fillId="0" borderId="0" xfId="0" applyFont="1" applyAlignment="1">
      <alignment horizontal="center" vertical="center" wrapText="1"/>
    </xf>
    <xf numFmtId="1"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8" fillId="0" borderId="0" xfId="0" applyFont="1" applyAlignment="1">
      <alignment horizontal="right"/>
    </xf>
    <xf numFmtId="0" fontId="19" fillId="2" borderId="0" xfId="0" applyFont="1" applyFill="1"/>
    <xf numFmtId="0" fontId="20" fillId="2" borderId="0" xfId="0" applyFont="1" applyFill="1"/>
    <xf numFmtId="0" fontId="10" fillId="0" borderId="1" xfId="0" applyFont="1" applyBorder="1" applyAlignment="1">
      <alignment horizontal="center" vertical="top" wrapText="1"/>
    </xf>
    <xf numFmtId="0" fontId="0" fillId="2" borderId="0" xfId="0" applyFill="1" applyAlignment="1">
      <alignment vertical="top"/>
    </xf>
    <xf numFmtId="0" fontId="0" fillId="2" borderId="0" xfId="0" applyFill="1" applyAlignment="1" applyProtection="1">
      <alignment vertical="top"/>
      <protection locked="0"/>
    </xf>
    <xf numFmtId="0" fontId="21" fillId="2" borderId="0" xfId="0" applyFont="1" applyFill="1" applyAlignment="1" applyProtection="1">
      <alignment horizontal="center" vertical="top"/>
      <protection locked="0"/>
    </xf>
    <xf numFmtId="0" fontId="17" fillId="0" borderId="0" xfId="0" applyFont="1" applyAlignment="1">
      <alignment vertical="center"/>
    </xf>
    <xf numFmtId="1" fontId="2" fillId="3" borderId="1" xfId="0" applyNumberFormat="1" applyFont="1" applyFill="1" applyBorder="1" applyAlignment="1">
      <alignment horizontal="center"/>
    </xf>
    <xf numFmtId="0" fontId="0" fillId="2" borderId="0" xfId="0" applyFill="1" applyAlignment="1" applyProtection="1">
      <alignment vertical="top" wrapText="1"/>
      <protection locked="0"/>
    </xf>
    <xf numFmtId="0" fontId="18" fillId="2" borderId="0" xfId="0" applyFont="1" applyFill="1" applyAlignment="1">
      <alignment vertical="top" wrapText="1"/>
    </xf>
    <xf numFmtId="0" fontId="2" fillId="2" borderId="0" xfId="0" applyFont="1" applyFill="1" applyAlignment="1">
      <alignment vertical="top" wrapText="1"/>
    </xf>
    <xf numFmtId="0" fontId="0" fillId="2" borderId="0" xfId="0" applyFill="1" applyAlignment="1">
      <alignment vertical="top" wrapText="1"/>
    </xf>
    <xf numFmtId="0" fontId="20" fillId="2" borderId="0" xfId="0" applyFont="1" applyFill="1" applyAlignment="1">
      <alignment vertical="top" wrapText="1"/>
    </xf>
    <xf numFmtId="0" fontId="0" fillId="0" borderId="0" xfId="0" applyAlignment="1">
      <alignment horizontal="center" vertical="center"/>
    </xf>
    <xf numFmtId="1" fontId="13" fillId="0" borderId="1" xfId="0" applyNumberFormat="1" applyFont="1" applyBorder="1" applyAlignment="1">
      <alignment horizontal="left" vertical="center" wrapText="1"/>
    </xf>
    <xf numFmtId="1" fontId="5" fillId="0" borderId="1" xfId="0" applyNumberFormat="1" applyFont="1" applyBorder="1" applyAlignment="1">
      <alignment horizontal="center"/>
    </xf>
    <xf numFmtId="0" fontId="0" fillId="2" borderId="0" xfId="0" applyFill="1" applyAlignment="1" applyProtection="1">
      <alignment wrapText="1"/>
      <protection locked="0"/>
    </xf>
    <xf numFmtId="1" fontId="0" fillId="0" borderId="0" xfId="0" applyNumberFormat="1" applyAlignment="1">
      <alignment vertical="center"/>
    </xf>
    <xf numFmtId="1" fontId="0" fillId="0" borderId="0" xfId="0" applyNumberFormat="1" applyAlignment="1">
      <alignment horizontal="center" vertical="center"/>
    </xf>
    <xf numFmtId="1" fontId="0" fillId="4" borderId="1" xfId="0" applyNumberFormat="1" applyFill="1" applyBorder="1" applyAlignment="1">
      <alignment horizontal="center" vertical="center"/>
    </xf>
    <xf numFmtId="0" fontId="14" fillId="0" borderId="0" xfId="0" applyFont="1" applyAlignment="1">
      <alignment horizontal="left" vertical="top" wrapText="1"/>
    </xf>
    <xf numFmtId="0" fontId="10" fillId="0" borderId="22" xfId="0" applyFont="1" applyBorder="1" applyAlignment="1">
      <alignment horizontal="center" vertical="top" wrapText="1"/>
    </xf>
    <xf numFmtId="0" fontId="0" fillId="0" borderId="0" xfId="0" applyAlignment="1">
      <alignment vertical="top"/>
    </xf>
    <xf numFmtId="0" fontId="22" fillId="0" borderId="0" xfId="0" applyFont="1" applyAlignment="1">
      <alignment horizontal="center" vertical="top" wrapText="1"/>
    </xf>
    <xf numFmtId="0" fontId="22" fillId="2" borderId="0" xfId="0" applyFont="1" applyFill="1" applyAlignment="1">
      <alignment horizontal="left" vertical="top" wrapText="1"/>
    </xf>
    <xf numFmtId="0" fontId="0" fillId="0" borderId="0" xfId="0" applyAlignment="1" applyProtection="1">
      <alignment wrapText="1"/>
      <protection locked="0"/>
    </xf>
    <xf numFmtId="1" fontId="2" fillId="0" borderId="0" xfId="0" applyNumberFormat="1" applyFont="1" applyAlignment="1">
      <alignment horizontal="center"/>
    </xf>
    <xf numFmtId="0" fontId="2" fillId="0" borderId="0" xfId="0" applyFont="1" applyAlignment="1" applyProtection="1">
      <alignment horizontal="center" vertical="top" wrapText="1"/>
      <protection locked="0"/>
    </xf>
    <xf numFmtId="0" fontId="20" fillId="0" borderId="6" xfId="0" applyFont="1" applyBorder="1" applyAlignment="1">
      <alignment horizontal="right"/>
    </xf>
    <xf numFmtId="0" fontId="14" fillId="2" borderId="23" xfId="0" applyFont="1" applyFill="1" applyBorder="1" applyAlignment="1">
      <alignment horizontal="left" vertical="top" wrapText="1"/>
    </xf>
    <xf numFmtId="0" fontId="9" fillId="0" borderId="25" xfId="0" applyFont="1" applyBorder="1" applyAlignment="1">
      <alignment horizontal="left" vertical="top" wrapText="1"/>
    </xf>
    <xf numFmtId="0" fontId="0" fillId="0" borderId="29" xfId="0" applyBorder="1"/>
    <xf numFmtId="0" fontId="0" fillId="0" borderId="30" xfId="0" applyBorder="1"/>
    <xf numFmtId="0" fontId="19" fillId="2" borderId="31" xfId="0" applyFont="1" applyFill="1" applyBorder="1"/>
    <xf numFmtId="0" fontId="19" fillId="2" borderId="32" xfId="0" applyFont="1" applyFill="1" applyBorder="1"/>
    <xf numFmtId="0" fontId="0" fillId="2" borderId="33" xfId="0" applyFill="1" applyBorder="1"/>
    <xf numFmtId="0" fontId="20" fillId="2" borderId="33" xfId="0" applyFont="1" applyFill="1" applyBorder="1"/>
    <xf numFmtId="0" fontId="19" fillId="2" borderId="28" xfId="0" applyFont="1" applyFill="1" applyBorder="1"/>
    <xf numFmtId="0" fontId="0" fillId="2" borderId="28" xfId="0" applyFill="1" applyBorder="1"/>
    <xf numFmtId="0" fontId="0" fillId="0" borderId="28" xfId="0" applyBorder="1"/>
    <xf numFmtId="0" fontId="20" fillId="2" borderId="28" xfId="0" applyFont="1" applyFill="1" applyBorder="1"/>
    <xf numFmtId="14" fontId="10" fillId="0" borderId="0" xfId="0" applyNumberFormat="1" applyFont="1" applyAlignment="1">
      <alignment horizontal="center" vertical="top" wrapText="1"/>
    </xf>
    <xf numFmtId="20" fontId="10" fillId="0" borderId="0" xfId="0" applyNumberFormat="1" applyFont="1" applyAlignment="1">
      <alignment horizontal="center" vertical="top" wrapText="1"/>
    </xf>
    <xf numFmtId="0" fontId="12" fillId="2" borderId="34" xfId="0" applyFont="1" applyFill="1" applyBorder="1" applyAlignment="1">
      <alignment horizontal="left" vertical="top" wrapText="1"/>
    </xf>
    <xf numFmtId="0" fontId="11" fillId="0" borderId="1" xfId="0" applyFont="1" applyBorder="1" applyAlignment="1">
      <alignment horizontal="left" vertical="top" wrapText="1"/>
    </xf>
    <xf numFmtId="0" fontId="10" fillId="5" borderId="5" xfId="0" applyFont="1" applyFill="1" applyBorder="1" applyAlignment="1">
      <alignment horizontal="center" vertical="top" wrapText="1"/>
    </xf>
    <xf numFmtId="0" fontId="10" fillId="5" borderId="1" xfId="0" applyFont="1" applyFill="1" applyBorder="1" applyAlignment="1">
      <alignment horizontal="center"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1" fillId="0" borderId="0" xfId="0" applyFont="1" applyAlignment="1">
      <alignment horizontal="left" vertical="top" wrapText="1"/>
    </xf>
    <xf numFmtId="0" fontId="10" fillId="0" borderId="17" xfId="0" applyFont="1" applyBorder="1" applyAlignment="1">
      <alignment horizontal="left" vertical="top" wrapText="1"/>
    </xf>
    <xf numFmtId="0" fontId="0" fillId="0" borderId="0" xfId="0" applyAlignment="1">
      <alignment horizontal="center" vertical="center" wrapText="1"/>
    </xf>
    <xf numFmtId="0" fontId="10" fillId="0" borderId="24" xfId="0" applyFont="1" applyBorder="1" applyAlignment="1">
      <alignment horizontal="left" vertical="top" wrapText="1"/>
    </xf>
    <xf numFmtId="20" fontId="0" fillId="0" borderId="0" xfId="0" applyNumberFormat="1" applyAlignment="1">
      <alignment horizontal="center" vertical="center" wrapText="1"/>
    </xf>
    <xf numFmtId="14" fontId="0" fillId="0" borderId="0" xfId="0" applyNumberFormat="1" applyAlignment="1">
      <alignment horizontal="center" vertical="center" wrapText="1"/>
    </xf>
    <xf numFmtId="0" fontId="0" fillId="0" borderId="38" xfId="0"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0" fillId="5" borderId="0" xfId="0" applyFont="1" applyFill="1" applyAlignment="1">
      <alignment horizontal="center" vertical="center" wrapText="1"/>
    </xf>
    <xf numFmtId="0" fontId="15" fillId="2" borderId="1"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2" fillId="0" borderId="0" xfId="0" applyFont="1"/>
    <xf numFmtId="0" fontId="9" fillId="0" borderId="22" xfId="0" applyFont="1" applyBorder="1" applyAlignment="1">
      <alignment horizontal="left" vertical="center" wrapText="1"/>
    </xf>
    <xf numFmtId="0" fontId="23" fillId="0" borderId="0" xfId="0" applyFont="1" applyAlignment="1">
      <alignment horizontal="left" vertical="center" indent="3"/>
    </xf>
    <xf numFmtId="0" fontId="9" fillId="0" borderId="22" xfId="0" applyFont="1" applyBorder="1" applyAlignment="1">
      <alignment horizontal="center" vertical="center" wrapText="1"/>
    </xf>
    <xf numFmtId="0" fontId="9" fillId="0" borderId="0" xfId="0" applyFont="1" applyAlignment="1">
      <alignment horizontal="left" vertical="center" wrapText="1"/>
    </xf>
    <xf numFmtId="0" fontId="9" fillId="0" borderId="39" xfId="0" applyFont="1" applyBorder="1" applyAlignment="1">
      <alignment horizontal="center" vertical="center" wrapText="1"/>
    </xf>
    <xf numFmtId="0" fontId="10" fillId="2" borderId="7" xfId="0" applyFont="1" applyFill="1" applyBorder="1" applyAlignment="1">
      <alignment horizontal="center" vertical="top" wrapText="1"/>
    </xf>
    <xf numFmtId="0" fontId="10" fillId="2" borderId="17" xfId="0" applyFont="1" applyFill="1" applyBorder="1" applyAlignment="1">
      <alignment horizontal="left" vertical="top" wrapText="1"/>
    </xf>
    <xf numFmtId="0" fontId="10" fillId="0" borderId="7" xfId="0" applyFont="1" applyBorder="1" applyAlignment="1">
      <alignment horizontal="center" vertical="top" wrapText="1"/>
    </xf>
    <xf numFmtId="0" fontId="2" fillId="0" borderId="10" xfId="0" applyFont="1" applyBorder="1" applyAlignment="1">
      <alignment horizontal="center" vertical="top" wrapText="1"/>
    </xf>
    <xf numFmtId="0" fontId="10" fillId="2" borderId="40" xfId="0" applyFont="1" applyFill="1" applyBorder="1" applyAlignment="1">
      <alignment horizontal="left" vertical="top" wrapText="1"/>
    </xf>
    <xf numFmtId="0" fontId="10" fillId="5" borderId="24" xfId="0" applyFont="1" applyFill="1" applyBorder="1" applyAlignment="1">
      <alignment horizontal="center" vertical="top" wrapText="1"/>
    </xf>
    <xf numFmtId="0" fontId="0" fillId="0" borderId="41" xfId="0" applyBorder="1" applyAlignment="1">
      <alignment horizontal="center" vertical="center"/>
    </xf>
    <xf numFmtId="0" fontId="0" fillId="0" borderId="42" xfId="0" applyBorder="1" applyAlignment="1">
      <alignment horizontal="center" vertical="center"/>
    </xf>
    <xf numFmtId="0" fontId="10" fillId="0" borderId="24" xfId="0" applyFont="1" applyBorder="1" applyAlignment="1">
      <alignment vertical="top" wrapText="1"/>
    </xf>
    <xf numFmtId="0" fontId="9" fillId="0" borderId="43" xfId="0" applyFont="1" applyBorder="1" applyAlignment="1">
      <alignment horizontal="center" vertical="center" wrapText="1"/>
    </xf>
    <xf numFmtId="0" fontId="9" fillId="0" borderId="44" xfId="0" applyFont="1" applyBorder="1" applyAlignment="1">
      <alignment horizontal="left" vertical="top" wrapText="1"/>
    </xf>
    <xf numFmtId="0" fontId="9" fillId="5" borderId="0" xfId="0" applyFont="1" applyFill="1" applyAlignment="1">
      <alignment horizontal="center" vertical="top" wrapText="1"/>
    </xf>
    <xf numFmtId="0" fontId="10" fillId="5" borderId="0" xfId="0" applyFont="1" applyFill="1" applyAlignment="1">
      <alignment horizontal="center" vertical="top" wrapText="1"/>
    </xf>
    <xf numFmtId="0" fontId="10" fillId="0" borderId="14" xfId="0" applyFont="1" applyBorder="1" applyAlignment="1">
      <alignment horizontal="center" vertical="top" wrapText="1"/>
    </xf>
    <xf numFmtId="0" fontId="10" fillId="2" borderId="25" xfId="0" applyFont="1" applyFill="1" applyBorder="1" applyAlignment="1">
      <alignment horizontal="center" vertical="top" wrapText="1"/>
    </xf>
    <xf numFmtId="0" fontId="0" fillId="0" borderId="12" xfId="0" applyBorder="1" applyAlignment="1">
      <alignment vertical="top" wrapText="1"/>
    </xf>
    <xf numFmtId="0" fontId="2" fillId="0" borderId="0" xfId="0" applyFont="1" applyAlignment="1">
      <alignment horizontal="center" vertical="center"/>
    </xf>
    <xf numFmtId="0" fontId="0" fillId="0" borderId="46" xfId="0" applyBorder="1" applyAlignment="1">
      <alignment horizontal="center" vertical="center"/>
    </xf>
    <xf numFmtId="0" fontId="20" fillId="2" borderId="0" xfId="0" applyFont="1" applyFill="1" applyAlignment="1" applyProtection="1">
      <alignment vertical="top" wrapText="1"/>
      <protection locked="0"/>
    </xf>
    <xf numFmtId="0" fontId="20" fillId="2" borderId="3" xfId="0" applyFont="1" applyFill="1" applyBorder="1" applyAlignment="1">
      <alignment horizontal="center" vertical="center" wrapText="1"/>
    </xf>
    <xf numFmtId="0" fontId="10" fillId="0" borderId="45" xfId="0" applyFont="1" applyBorder="1" applyAlignment="1">
      <alignment vertical="top" wrapText="1"/>
    </xf>
    <xf numFmtId="0" fontId="10" fillId="0" borderId="27" xfId="0" applyFont="1" applyBorder="1" applyAlignment="1">
      <alignment wrapText="1"/>
    </xf>
    <xf numFmtId="0" fontId="4" fillId="0" borderId="0" xfId="1" applyAlignment="1" applyProtection="1">
      <alignment vertical="center"/>
    </xf>
    <xf numFmtId="0" fontId="10" fillId="0" borderId="0" xfId="0" applyFont="1" applyAlignment="1">
      <alignment vertical="top" wrapText="1"/>
    </xf>
    <xf numFmtId="0" fontId="22" fillId="0" borderId="0" xfId="0" applyFont="1" applyAlignment="1">
      <alignment vertical="top" wrapText="1"/>
    </xf>
    <xf numFmtId="0" fontId="24" fillId="0" borderId="0" xfId="0" applyFont="1" applyAlignment="1">
      <alignment horizontal="left" vertical="center" wrapText="1" indent="1"/>
    </xf>
    <xf numFmtId="0" fontId="22" fillId="0" borderId="0" xfId="0" applyFont="1" applyAlignment="1">
      <alignment horizontal="left" vertical="top" wrapText="1"/>
    </xf>
    <xf numFmtId="0" fontId="22" fillId="0" borderId="0" xfId="0" applyFont="1" applyAlignment="1">
      <alignment horizontal="center" vertical="center" wrapText="1"/>
    </xf>
    <xf numFmtId="0" fontId="20" fillId="2" borderId="0" xfId="0" applyFont="1" applyFill="1" applyAlignment="1">
      <alignment horizontal="left" vertical="top"/>
    </xf>
    <xf numFmtId="0" fontId="16" fillId="2" borderId="0" xfId="0" applyFont="1" applyFill="1" applyAlignment="1">
      <alignment vertical="top" wrapText="1"/>
    </xf>
    <xf numFmtId="0" fontId="4" fillId="0" borderId="0" xfId="1" applyAlignment="1" applyProtection="1"/>
    <xf numFmtId="0" fontId="27" fillId="0" borderId="0" xfId="0" applyFont="1" applyAlignment="1">
      <alignment horizontal="left" vertical="top" wrapText="1"/>
    </xf>
    <xf numFmtId="0" fontId="27" fillId="0" borderId="0" xfId="0" applyFont="1" applyAlignment="1">
      <alignment horizontal="center" vertical="top" wrapText="1"/>
    </xf>
    <xf numFmtId="0" fontId="27" fillId="0" borderId="0" xfId="0" applyFont="1" applyAlignment="1">
      <alignment horizontal="center" vertical="center" wrapText="1"/>
    </xf>
    <xf numFmtId="0" fontId="28" fillId="0" borderId="0" xfId="0" applyFont="1" applyAlignment="1">
      <alignment horizontal="center" vertical="top" wrapText="1"/>
    </xf>
    <xf numFmtId="1" fontId="27" fillId="0" borderId="0" xfId="0" applyNumberFormat="1" applyFont="1" applyAlignment="1">
      <alignment horizontal="left" vertical="top" wrapText="1"/>
    </xf>
    <xf numFmtId="1" fontId="27" fillId="0" borderId="0" xfId="0" applyNumberFormat="1" applyFont="1" applyAlignment="1">
      <alignment horizontal="center" vertical="center" wrapText="1"/>
    </xf>
    <xf numFmtId="0" fontId="2" fillId="0" borderId="10" xfId="0" applyFont="1" applyBorder="1" applyAlignment="1">
      <alignment horizontal="center" vertical="top" wrapText="1"/>
    </xf>
    <xf numFmtId="0" fontId="0" fillId="0" borderId="11" xfId="0" applyBorder="1" applyAlignment="1">
      <alignment horizontal="center" vertical="top" wrapText="1"/>
    </xf>
    <xf numFmtId="0" fontId="16" fillId="2" borderId="0" xfId="0" applyFont="1" applyFill="1" applyAlignment="1">
      <alignment horizontal="left" vertical="top" wrapText="1"/>
    </xf>
    <xf numFmtId="0" fontId="0" fillId="0" borderId="0" xfId="0" applyAlignment="1">
      <alignment vertical="top" wrapText="1"/>
    </xf>
    <xf numFmtId="0" fontId="16" fillId="2" borderId="23" xfId="0" applyFont="1" applyFill="1" applyBorder="1" applyAlignment="1">
      <alignment horizontal="left" vertical="top" wrapText="1"/>
    </xf>
    <xf numFmtId="0" fontId="0" fillId="0" borderId="23" xfId="0" applyBorder="1" applyAlignment="1">
      <alignment vertical="top" wrapText="1"/>
    </xf>
    <xf numFmtId="0" fontId="2" fillId="0" borderId="3" xfId="0" applyFont="1" applyBorder="1" applyAlignment="1">
      <alignment horizontal="center" vertical="top" wrapText="1"/>
    </xf>
    <xf numFmtId="0" fontId="9" fillId="0" borderId="10" xfId="0" applyFont="1" applyBorder="1" applyAlignment="1">
      <alignment horizontal="center" vertical="top" wrapText="1"/>
    </xf>
    <xf numFmtId="0" fontId="2" fillId="0" borderId="12" xfId="0" applyFont="1" applyBorder="1" applyAlignment="1">
      <alignment horizontal="center" vertical="top" wrapText="1"/>
    </xf>
    <xf numFmtId="0" fontId="2" fillId="0" borderId="11" xfId="0" applyFont="1" applyBorder="1" applyAlignment="1">
      <alignment horizontal="center" vertical="top" wrapText="1"/>
    </xf>
    <xf numFmtId="0" fontId="2" fillId="0" borderId="35" xfId="0" applyFont="1" applyBorder="1" applyAlignment="1">
      <alignment horizontal="center" vertical="top" wrapText="1"/>
    </xf>
    <xf numFmtId="0" fontId="0" fillId="0" borderId="36" xfId="0" applyBorder="1" applyAlignment="1">
      <alignment horizontal="center" vertical="top" wrapText="1"/>
    </xf>
    <xf numFmtId="0" fontId="10" fillId="0" borderId="3" xfId="0" applyFont="1" applyBorder="1" applyAlignment="1">
      <alignment horizontal="left" vertical="top" wrapText="1"/>
    </xf>
    <xf numFmtId="0" fontId="0" fillId="0" borderId="3" xfId="0" applyBorder="1" applyAlignment="1">
      <alignment horizontal="left" vertical="top" wrapText="1"/>
    </xf>
    <xf numFmtId="0" fontId="0" fillId="0" borderId="12" xfId="0" applyBorder="1" applyAlignment="1">
      <alignment horizontal="center" vertical="top" wrapText="1"/>
    </xf>
    <xf numFmtId="0" fontId="16"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 fillId="2" borderId="15" xfId="0" applyFont="1" applyFill="1" applyBorder="1" applyAlignment="1" applyProtection="1">
      <alignment horizontal="center" vertical="top" wrapText="1"/>
      <protection locked="0"/>
    </xf>
    <xf numFmtId="0" fontId="0" fillId="0" borderId="15" xfId="0" applyBorder="1" applyAlignment="1">
      <alignment vertical="top" wrapText="1"/>
    </xf>
    <xf numFmtId="0" fontId="2" fillId="2" borderId="0" xfId="0" applyFont="1" applyFill="1" applyAlignment="1" applyProtection="1">
      <alignment horizontal="center" vertical="top" wrapText="1"/>
      <protection locked="0"/>
    </xf>
    <xf numFmtId="0" fontId="2" fillId="2" borderId="17" xfId="0" applyFont="1" applyFill="1" applyBorder="1" applyAlignment="1">
      <alignment horizontal="center"/>
    </xf>
    <xf numFmtId="0" fontId="2" fillId="2" borderId="13" xfId="0" applyFont="1" applyFill="1" applyBorder="1" applyAlignment="1">
      <alignment horizontal="center"/>
    </xf>
    <xf numFmtId="0" fontId="2" fillId="2" borderId="7" xfId="0" applyFont="1" applyFill="1" applyBorder="1" applyAlignment="1">
      <alignment horizontal="center"/>
    </xf>
    <xf numFmtId="0" fontId="2" fillId="2" borderId="21" xfId="0" applyFont="1" applyFill="1" applyBorder="1" applyAlignment="1">
      <alignment horizontal="left" vertical="top" wrapText="1"/>
    </xf>
    <xf numFmtId="0" fontId="0" fillId="0" borderId="8" xfId="0" applyBorder="1" applyAlignment="1">
      <alignment vertical="top"/>
    </xf>
    <xf numFmtId="0" fontId="0" fillId="0" borderId="18" xfId="0" applyBorder="1" applyAlignment="1">
      <alignment vertical="top"/>
    </xf>
    <xf numFmtId="0" fontId="2" fillId="2" borderId="19" xfId="0" applyFont="1" applyFill="1" applyBorder="1" applyAlignment="1">
      <alignment horizontal="left" vertical="top" wrapText="1"/>
    </xf>
    <xf numFmtId="0" fontId="0" fillId="0" borderId="0" xfId="0" applyAlignment="1">
      <alignment vertical="top"/>
    </xf>
    <xf numFmtId="0" fontId="0" fillId="0" borderId="20" xfId="0" applyBorder="1" applyAlignment="1">
      <alignment vertical="top"/>
    </xf>
    <xf numFmtId="0" fontId="2" fillId="2" borderId="16" xfId="0" applyFont="1" applyFill="1" applyBorder="1" applyAlignment="1">
      <alignment horizontal="left" vertical="top" wrapText="1"/>
    </xf>
    <xf numFmtId="0" fontId="0" fillId="0" borderId="15" xfId="0" applyBorder="1" applyAlignment="1">
      <alignment vertical="top"/>
    </xf>
    <xf numFmtId="0" fontId="0" fillId="0" borderId="14" xfId="0" applyBorder="1" applyAlignment="1">
      <alignment vertical="top"/>
    </xf>
    <xf numFmtId="1" fontId="7" fillId="2" borderId="4" xfId="0" applyNumberFormat="1" applyFont="1" applyFill="1" applyBorder="1"/>
    <xf numFmtId="0" fontId="0" fillId="0" borderId="5" xfId="0" applyBorder="1"/>
    <xf numFmtId="0" fontId="0" fillId="0" borderId="6" xfId="0" applyBorder="1"/>
    <xf numFmtId="1" fontId="6" fillId="2" borderId="4" xfId="0" applyNumberFormat="1" applyFont="1" applyFill="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0" fillId="0" borderId="4" xfId="0" applyFont="1" applyBorder="1" applyAlignment="1">
      <alignment horizontal="left"/>
    </xf>
    <xf numFmtId="0" fontId="19" fillId="0" borderId="5" xfId="0" applyFont="1" applyBorder="1" applyAlignment="1">
      <alignment horizontal="left"/>
    </xf>
    <xf numFmtId="0" fontId="19" fillId="0" borderId="6" xfId="0" applyFont="1" applyBorder="1" applyAlignment="1">
      <alignment horizontal="left"/>
    </xf>
    <xf numFmtId="0" fontId="0" fillId="0" borderId="0" xfId="0" applyAlignment="1">
      <alignment wrapText="1"/>
    </xf>
    <xf numFmtId="0" fontId="9" fillId="0" borderId="26" xfId="0" applyFont="1" applyBorder="1" applyAlignment="1">
      <alignment horizontal="center" vertical="center" wrapText="1"/>
    </xf>
    <xf numFmtId="0" fontId="10" fillId="0" borderId="2" xfId="0" applyFont="1" applyBorder="1" applyAlignment="1">
      <alignment horizontal="center" vertical="center" wrapText="1"/>
    </xf>
  </cellXfs>
  <cellStyles count="2">
    <cellStyle name="Hyperlink" xfId="1" builtinId="8"/>
    <cellStyle name="Normal" xfId="0" builtinId="0"/>
  </cellStyles>
  <dxfs count="7">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GB" sz="1200" b="1">
                <a:solidFill>
                  <a:sysClr val="windowText" lastClr="000000"/>
                </a:solidFill>
              </a:rPr>
              <a:t>Extent to which each recommendation has been met (%)</a:t>
            </a:r>
          </a:p>
        </c:rich>
      </c:tx>
      <c:layout>
        <c:manualLayout>
          <c:xMode val="edge"/>
          <c:yMode val="edge"/>
          <c:x val="0.12269662921348314"/>
          <c:y val="6.9264069264069264E-3"/>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10125276475272052"/>
          <c:y val="0.19749885238985881"/>
          <c:w val="0.74748170406275816"/>
          <c:h val="0.69881733956218839"/>
        </c:manualLayout>
      </c:layout>
      <c:radarChart>
        <c:radarStyle val="filled"/>
        <c:varyColors val="0"/>
        <c:ser>
          <c:idx val="0"/>
          <c:order val="0"/>
          <c:spPr>
            <a:gradFill rotWithShape="1">
              <a:gsLst>
                <a:gs pos="0">
                  <a:schemeClr val="dk1">
                    <a:tint val="88500"/>
                    <a:lumMod val="110000"/>
                    <a:satMod val="105000"/>
                    <a:tint val="67000"/>
                  </a:schemeClr>
                </a:gs>
                <a:gs pos="50000">
                  <a:schemeClr val="dk1">
                    <a:tint val="88500"/>
                    <a:lumMod val="105000"/>
                    <a:satMod val="103000"/>
                    <a:tint val="73000"/>
                  </a:schemeClr>
                </a:gs>
                <a:gs pos="100000">
                  <a:schemeClr val="dk1">
                    <a:tint val="88500"/>
                    <a:lumMod val="105000"/>
                    <a:satMod val="109000"/>
                    <a:tint val="81000"/>
                  </a:schemeClr>
                </a:gs>
              </a:gsLst>
              <a:lin ang="5400000" scaled="0"/>
            </a:gradFill>
            <a:ln w="9525" cap="flat" cmpd="sng" algn="ctr">
              <a:solidFill>
                <a:schemeClr val="dk1">
                  <a:tint val="88500"/>
                  <a:shade val="95000"/>
                </a:schemeClr>
              </a:solidFill>
              <a:round/>
            </a:ln>
            <a:effectLst/>
          </c:spPr>
          <c:cat>
            <c:numRef>
              <c:f>Summary!$M$16:$P$16</c:f>
              <c:numCache>
                <c:formatCode>0</c:formatCode>
                <c:ptCount val="4"/>
                <c:pt idx="0">
                  <c:v>4</c:v>
                </c:pt>
                <c:pt idx="1">
                  <c:v>6</c:v>
                </c:pt>
                <c:pt idx="2">
                  <c:v>7</c:v>
                </c:pt>
                <c:pt idx="3">
                  <c:v>8</c:v>
                </c:pt>
              </c:numCache>
            </c:numRef>
          </c:cat>
          <c:val>
            <c:numRef>
              <c:f>Summary!$M$16:$P$16</c:f>
              <c:numCache>
                <c:formatCode>0</c:formatCode>
                <c:ptCount val="4"/>
                <c:pt idx="0">
                  <c:v>4</c:v>
                </c:pt>
                <c:pt idx="1">
                  <c:v>6</c:v>
                </c:pt>
                <c:pt idx="2">
                  <c:v>7</c:v>
                </c:pt>
                <c:pt idx="3">
                  <c:v>8</c:v>
                </c:pt>
              </c:numCache>
            </c:numRef>
          </c:val>
          <c:extLst>
            <c:ext xmlns:c16="http://schemas.microsoft.com/office/drawing/2014/chart" uri="{C3380CC4-5D6E-409C-BE32-E72D297353CC}">
              <c16:uniqueId val="{00000002-47F6-4173-8A71-76B11330716D}"/>
            </c:ext>
          </c:extLst>
        </c:ser>
        <c:ser>
          <c:idx val="1"/>
          <c:order val="1"/>
          <c:spPr>
            <a:gradFill rotWithShape="1">
              <a:gsLst>
                <a:gs pos="0">
                  <a:schemeClr val="dk1">
                    <a:tint val="55000"/>
                    <a:lumMod val="110000"/>
                    <a:satMod val="105000"/>
                    <a:tint val="67000"/>
                  </a:schemeClr>
                </a:gs>
                <a:gs pos="50000">
                  <a:schemeClr val="dk1">
                    <a:tint val="55000"/>
                    <a:lumMod val="105000"/>
                    <a:satMod val="103000"/>
                    <a:tint val="73000"/>
                  </a:schemeClr>
                </a:gs>
                <a:gs pos="100000">
                  <a:schemeClr val="dk1">
                    <a:tint val="55000"/>
                    <a:lumMod val="105000"/>
                    <a:satMod val="109000"/>
                    <a:tint val="81000"/>
                  </a:schemeClr>
                </a:gs>
              </a:gsLst>
              <a:lin ang="5400000" scaled="0"/>
            </a:gradFill>
            <a:ln w="57150" cap="flat" cmpd="sng" algn="ctr">
              <a:solidFill>
                <a:srgbClr val="0070C0"/>
              </a:solidFill>
              <a:round/>
            </a:ln>
            <a:effectLst/>
          </c:spPr>
          <c:cat>
            <c:numRef>
              <c:f>Summary!$M$16:$P$16</c:f>
              <c:numCache>
                <c:formatCode>0</c:formatCode>
                <c:ptCount val="4"/>
                <c:pt idx="0">
                  <c:v>4</c:v>
                </c:pt>
                <c:pt idx="1">
                  <c:v>6</c:v>
                </c:pt>
                <c:pt idx="2">
                  <c:v>7</c:v>
                </c:pt>
                <c:pt idx="3">
                  <c:v>8</c:v>
                </c:pt>
              </c:numCache>
            </c:numRef>
          </c:cat>
          <c:val>
            <c:numRef>
              <c:f>Summary!$M$17:$P$17</c:f>
              <c:numCache>
                <c:formatCode>0</c:formatCode>
                <c:ptCount val="4"/>
                <c:pt idx="0">
                  <c:v>0</c:v>
                </c:pt>
                <c:pt idx="1">
                  <c:v>0</c:v>
                </c:pt>
                <c:pt idx="2">
                  <c:v>0</c:v>
                </c:pt>
                <c:pt idx="3">
                  <c:v>0</c:v>
                </c:pt>
              </c:numCache>
            </c:numRef>
          </c:val>
          <c:extLst>
            <c:ext xmlns:c16="http://schemas.microsoft.com/office/drawing/2014/chart" uri="{C3380CC4-5D6E-409C-BE32-E72D297353CC}">
              <c16:uniqueId val="{00000000-0A42-452C-B8C8-089B2D87DD24}"/>
            </c:ext>
          </c:extLst>
        </c:ser>
        <c:dLbls>
          <c:showLegendKey val="0"/>
          <c:showVal val="0"/>
          <c:showCatName val="0"/>
          <c:showSerName val="0"/>
          <c:showPercent val="0"/>
          <c:showBubbleSize val="0"/>
        </c:dLbls>
        <c:axId val="159290088"/>
        <c:axId val="159291656"/>
        <c:extLst/>
      </c:radarChart>
      <c:catAx>
        <c:axId val="15929008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9291656"/>
        <c:crosses val="autoZero"/>
        <c:auto val="1"/>
        <c:lblAlgn val="ctr"/>
        <c:lblOffset val="100"/>
        <c:noMultiLvlLbl val="0"/>
      </c:catAx>
      <c:valAx>
        <c:axId val="159291656"/>
        <c:scaling>
          <c:orientation val="minMax"/>
          <c:max val="100"/>
        </c:scaling>
        <c:delete val="0"/>
        <c:axPos val="l"/>
        <c:majorGridlines>
          <c:spPr>
            <a:ln w="12700" cap="flat" cmpd="sng" algn="ctr">
              <a:solidFill>
                <a:srgbClr val="0070C0"/>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9290088"/>
        <c:crosses val="autoZero"/>
        <c:crossBetween val="between"/>
      </c:valAx>
      <c:spPr>
        <a:solidFill>
          <a:schemeClr val="bg1"/>
        </a:solidFill>
        <a:ln w="762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A5"/><Relationship Id="rId3" Type="http://schemas.openxmlformats.org/officeDocument/2006/relationships/hyperlink" Target="#Recommendations!B5"/><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A6"/><Relationship Id="rId2" Type="http://schemas.openxmlformats.org/officeDocument/2006/relationships/image" Target="../media/image2.gif"/><Relationship Id="rId16" Type="http://schemas.openxmlformats.org/officeDocument/2006/relationships/hyperlink" Target="#Recommendations!A4"/><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5" Type="http://schemas.openxmlformats.org/officeDocument/2006/relationships/hyperlink" Target="#Recommendations!B8"/><Relationship Id="rId15" Type="http://schemas.openxmlformats.org/officeDocument/2006/relationships/hyperlink" Target="#Recommendations!B24"/><Relationship Id="rId10" Type="http://schemas.openxmlformats.org/officeDocument/2006/relationships/hyperlink" Target="#Recommendations!B15"/><Relationship Id="rId19" Type="http://schemas.openxmlformats.org/officeDocument/2006/relationships/hyperlink" Target="#Recommendations!A7"/><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Recommendations!A4"/><Relationship Id="rId1" Type="http://schemas.openxmlformats.org/officeDocument/2006/relationships/chart" Target="../charts/chart1.xml"/><Relationship Id="rId6" Type="http://schemas.openxmlformats.org/officeDocument/2006/relationships/hyperlink" Target="#Recommendations!A7"/><Relationship Id="rId5" Type="http://schemas.openxmlformats.org/officeDocument/2006/relationships/hyperlink" Target="#Recommendations!A5"/><Relationship Id="rId4" Type="http://schemas.openxmlformats.org/officeDocument/2006/relationships/hyperlink" Target="#Recommendations!A6"/></Relationships>
</file>

<file path=xl/drawings/drawing1.xml><?xml version="1.0" encoding="utf-8"?>
<xdr:wsDr xmlns:xdr="http://schemas.openxmlformats.org/drawingml/2006/spreadsheetDrawing" xmlns:a="http://schemas.openxmlformats.org/drawingml/2006/main">
  <xdr:twoCellAnchor editAs="oneCell">
    <xdr:from>
      <xdr:col>2</xdr:col>
      <xdr:colOff>2628900</xdr:colOff>
      <xdr:row>0</xdr:row>
      <xdr:rowOff>19050</xdr:rowOff>
    </xdr:from>
    <xdr:to>
      <xdr:col>2</xdr:col>
      <xdr:colOff>4438650</xdr:colOff>
      <xdr:row>2</xdr:row>
      <xdr:rowOff>148397</xdr:rowOff>
    </xdr:to>
    <xdr:pic>
      <xdr:nvPicPr>
        <xdr:cNvPr id="2" name="Picture 1" descr="NCEPOD Logo.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115050" y="19050"/>
          <a:ext cx="1809750" cy="510347"/>
        </a:xfrm>
        <a:prstGeom prst="rect">
          <a:avLst/>
        </a:prstGeom>
      </xdr:spPr>
    </xdr:pic>
    <xdr:clientData/>
  </xdr:twoCellAnchor>
  <xdr:twoCellAnchor editAs="oneCell">
    <xdr:from>
      <xdr:col>2</xdr:col>
      <xdr:colOff>5524500</xdr:colOff>
      <xdr:row>11</xdr:row>
      <xdr:rowOff>152400</xdr:rowOff>
    </xdr:from>
    <xdr:to>
      <xdr:col>2</xdr:col>
      <xdr:colOff>5705475</xdr:colOff>
      <xdr:row>11</xdr:row>
      <xdr:rowOff>324707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010650" y="5486400"/>
          <a:ext cx="180975" cy="172307"/>
        </a:xfrm>
        <a:prstGeom prst="rect">
          <a:avLst/>
        </a:prstGeom>
        <a:noFill/>
      </xdr:spPr>
    </xdr:pic>
    <xdr:clientData/>
  </xdr:twoCellAnchor>
  <xdr:twoCellAnchor editAs="oneCell">
    <xdr:from>
      <xdr:col>0</xdr:col>
      <xdr:colOff>0</xdr:colOff>
      <xdr:row>0</xdr:row>
      <xdr:rowOff>0</xdr:rowOff>
    </xdr:from>
    <xdr:to>
      <xdr:col>1</xdr:col>
      <xdr:colOff>168549</xdr:colOff>
      <xdr:row>10</xdr:row>
      <xdr:rowOff>161925</xdr:rowOff>
    </xdr:to>
    <xdr:pic>
      <xdr:nvPicPr>
        <xdr:cNvPr id="5" name="Picture 4">
          <a:extLst>
            <a:ext uri="{FF2B5EF4-FFF2-40B4-BE49-F238E27FC236}">
              <a16:creationId xmlns:a16="http://schemas.microsoft.com/office/drawing/2014/main" id="{E56EB018-6E6D-8599-D89D-46AD587522D1}"/>
            </a:ext>
          </a:extLst>
        </xdr:cNvPr>
        <xdr:cNvPicPr>
          <a:picLocks noChangeAspect="1"/>
        </xdr:cNvPicPr>
      </xdr:nvPicPr>
      <xdr:blipFill>
        <a:blip xmlns:r="http://schemas.openxmlformats.org/officeDocument/2006/relationships" r:embed="rId4"/>
        <a:stretch>
          <a:fillRect/>
        </a:stretch>
      </xdr:blipFill>
      <xdr:spPr>
        <a:xfrm>
          <a:off x="0" y="0"/>
          <a:ext cx="3654699" cy="5162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5544862</xdr:colOff>
      <xdr:row>22</xdr:row>
      <xdr:rowOff>20434</xdr:rowOff>
    </xdr:from>
    <xdr:to>
      <xdr:col>0</xdr:col>
      <xdr:colOff>5725837</xdr:colOff>
      <xdr:row>22</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4862" y="50210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0</xdr:colOff>
      <xdr:row>4</xdr:row>
      <xdr:rowOff>0</xdr:rowOff>
    </xdr:from>
    <xdr:ext cx="0" cy="1342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oneCellAnchor>
  <xdr:oneCellAnchor>
    <xdr:from>
      <xdr:col>11</xdr:col>
      <xdr:colOff>0</xdr:colOff>
      <xdr:row>4</xdr:row>
      <xdr:rowOff>0</xdr:rowOff>
    </xdr:from>
    <xdr:ext cx="0" cy="134207"/>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11</xdr:col>
      <xdr:colOff>0</xdr:colOff>
      <xdr:row>4</xdr:row>
      <xdr:rowOff>0</xdr:rowOff>
    </xdr:from>
    <xdr:ext cx="0" cy="134207"/>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11</xdr:col>
      <xdr:colOff>0</xdr:colOff>
      <xdr:row>4</xdr:row>
      <xdr:rowOff>0</xdr:rowOff>
    </xdr:from>
    <xdr:ext cx="0" cy="134207"/>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11</xdr:col>
      <xdr:colOff>0</xdr:colOff>
      <xdr:row>4</xdr:row>
      <xdr:rowOff>0</xdr:rowOff>
    </xdr:from>
    <xdr:ext cx="0" cy="134207"/>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4</xdr:row>
      <xdr:rowOff>0</xdr:rowOff>
    </xdr:from>
    <xdr:ext cx="0" cy="134207"/>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5</xdr:col>
      <xdr:colOff>657225</xdr:colOff>
      <xdr:row>4</xdr:row>
      <xdr:rowOff>0</xdr:rowOff>
    </xdr:from>
    <xdr:ext cx="0" cy="134207"/>
    <xdr:pic>
      <xdr:nvPicPr>
        <xdr:cNvPr id="28" name="Picture 63" descr="C:\Users\hfreeth\AppData\Local\Microsoft\Windows\Temporary Internet Files\Content.IE5\XLHOTTUP\MM900254501[1].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oneCellAnchor>
  <xdr:oneCellAnchor>
    <xdr:from>
      <xdr:col>11</xdr:col>
      <xdr:colOff>0</xdr:colOff>
      <xdr:row>4</xdr:row>
      <xdr:rowOff>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11</xdr:col>
      <xdr:colOff>0</xdr:colOff>
      <xdr:row>4</xdr:row>
      <xdr:rowOff>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11</xdr:col>
      <xdr:colOff>0</xdr:colOff>
      <xdr:row>4</xdr:row>
      <xdr:rowOff>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11</xdr:col>
      <xdr:colOff>0</xdr:colOff>
      <xdr:row>4</xdr:row>
      <xdr:rowOff>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11</xdr:col>
      <xdr:colOff>0</xdr:colOff>
      <xdr:row>4</xdr:row>
      <xdr:rowOff>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11</xdr:col>
      <xdr:colOff>0</xdr:colOff>
      <xdr:row>4</xdr:row>
      <xdr:rowOff>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11</xdr:col>
      <xdr:colOff>0</xdr:colOff>
      <xdr:row>4</xdr:row>
      <xdr:rowOff>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11</xdr:col>
      <xdr:colOff>0</xdr:colOff>
      <xdr:row>4</xdr:row>
      <xdr:rowOff>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11</xdr:col>
      <xdr:colOff>0</xdr:colOff>
      <xdr:row>4</xdr:row>
      <xdr:rowOff>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11</xdr:col>
      <xdr:colOff>0</xdr:colOff>
      <xdr:row>4</xdr:row>
      <xdr:rowOff>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11</xdr:col>
      <xdr:colOff>0</xdr:colOff>
      <xdr:row>4</xdr:row>
      <xdr:rowOff>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11</xdr:col>
      <xdr:colOff>0</xdr:colOff>
      <xdr:row>4</xdr:row>
      <xdr:rowOff>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11</xdr:col>
      <xdr:colOff>0</xdr:colOff>
      <xdr:row>4</xdr:row>
      <xdr:rowOff>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11</xdr:col>
      <xdr:colOff>0</xdr:colOff>
      <xdr:row>4</xdr:row>
      <xdr:rowOff>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11</xdr:col>
      <xdr:colOff>0</xdr:colOff>
      <xdr:row>4</xdr:row>
      <xdr:rowOff>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11</xdr:col>
      <xdr:colOff>0</xdr:colOff>
      <xdr:row>4</xdr:row>
      <xdr:rowOff>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11</xdr:col>
      <xdr:colOff>0</xdr:colOff>
      <xdr:row>4</xdr:row>
      <xdr:rowOff>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11</xdr:col>
      <xdr:colOff>0</xdr:colOff>
      <xdr:row>4</xdr:row>
      <xdr:rowOff>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11</xdr:col>
      <xdr:colOff>0</xdr:colOff>
      <xdr:row>4</xdr:row>
      <xdr:rowOff>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11</xdr:col>
      <xdr:colOff>0</xdr:colOff>
      <xdr:row>4</xdr:row>
      <xdr:rowOff>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11</xdr:col>
      <xdr:colOff>0</xdr:colOff>
      <xdr:row>4</xdr:row>
      <xdr:rowOff>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11</xdr:col>
      <xdr:colOff>0</xdr:colOff>
      <xdr:row>4</xdr:row>
      <xdr:rowOff>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11</xdr:col>
      <xdr:colOff>0</xdr:colOff>
      <xdr:row>4</xdr:row>
      <xdr:rowOff>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11</xdr:col>
      <xdr:colOff>0</xdr:colOff>
      <xdr:row>4</xdr:row>
      <xdr:rowOff>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11</xdr:col>
      <xdr:colOff>0</xdr:colOff>
      <xdr:row>4</xdr:row>
      <xdr:rowOff>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11</xdr:col>
      <xdr:colOff>0</xdr:colOff>
      <xdr:row>4</xdr:row>
      <xdr:rowOff>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11</xdr:col>
      <xdr:colOff>0</xdr:colOff>
      <xdr:row>4</xdr:row>
      <xdr:rowOff>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11</xdr:col>
      <xdr:colOff>0</xdr:colOff>
      <xdr:row>4</xdr:row>
      <xdr:rowOff>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11</xdr:col>
      <xdr:colOff>0</xdr:colOff>
      <xdr:row>4</xdr:row>
      <xdr:rowOff>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11</xdr:col>
      <xdr:colOff>0</xdr:colOff>
      <xdr:row>4</xdr:row>
      <xdr:rowOff>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11</xdr:col>
      <xdr:colOff>0</xdr:colOff>
      <xdr:row>4</xdr:row>
      <xdr:rowOff>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11</xdr:col>
      <xdr:colOff>0</xdr:colOff>
      <xdr:row>4</xdr:row>
      <xdr:rowOff>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11</xdr:col>
      <xdr:colOff>0</xdr:colOff>
      <xdr:row>4</xdr:row>
      <xdr:rowOff>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11</xdr:col>
      <xdr:colOff>0</xdr:colOff>
      <xdr:row>4</xdr:row>
      <xdr:rowOff>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11</xdr:col>
      <xdr:colOff>0</xdr:colOff>
      <xdr:row>4</xdr:row>
      <xdr:rowOff>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11</xdr:col>
      <xdr:colOff>0</xdr:colOff>
      <xdr:row>4</xdr:row>
      <xdr:rowOff>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11</xdr:col>
      <xdr:colOff>0</xdr:colOff>
      <xdr:row>4</xdr:row>
      <xdr:rowOff>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11</xdr:col>
      <xdr:colOff>0</xdr:colOff>
      <xdr:row>4</xdr:row>
      <xdr:rowOff>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11</xdr:col>
      <xdr:colOff>0</xdr:colOff>
      <xdr:row>4</xdr:row>
      <xdr:rowOff>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11</xdr:col>
      <xdr:colOff>0</xdr:colOff>
      <xdr:row>4</xdr:row>
      <xdr:rowOff>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11</xdr:col>
      <xdr:colOff>0</xdr:colOff>
      <xdr:row>4</xdr:row>
      <xdr:rowOff>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11</xdr:col>
      <xdr:colOff>0</xdr:colOff>
      <xdr:row>4</xdr:row>
      <xdr:rowOff>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11</xdr:col>
      <xdr:colOff>0</xdr:colOff>
      <xdr:row>4</xdr:row>
      <xdr:rowOff>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11</xdr:col>
      <xdr:colOff>0</xdr:colOff>
      <xdr:row>4</xdr:row>
      <xdr:rowOff>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11</xdr:col>
      <xdr:colOff>0</xdr:colOff>
      <xdr:row>4</xdr:row>
      <xdr:rowOff>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11</xdr:col>
      <xdr:colOff>0</xdr:colOff>
      <xdr:row>4</xdr:row>
      <xdr:rowOff>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11</xdr:col>
      <xdr:colOff>0</xdr:colOff>
      <xdr:row>4</xdr:row>
      <xdr:rowOff>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11</xdr:col>
      <xdr:colOff>0</xdr:colOff>
      <xdr:row>4</xdr:row>
      <xdr:rowOff>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11</xdr:col>
      <xdr:colOff>0</xdr:colOff>
      <xdr:row>4</xdr:row>
      <xdr:rowOff>0</xdr:rowOff>
    </xdr:from>
    <xdr:ext cx="0" cy="134207"/>
    <xdr:pic>
      <xdr:nvPicPr>
        <xdr:cNvPr id="1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11</xdr:col>
      <xdr:colOff>0</xdr:colOff>
      <xdr:row>4</xdr:row>
      <xdr:rowOff>0</xdr:rowOff>
    </xdr:from>
    <xdr:ext cx="0" cy="134207"/>
    <xdr:pic>
      <xdr:nvPicPr>
        <xdr:cNvPr id="1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11</xdr:col>
      <xdr:colOff>0</xdr:colOff>
      <xdr:row>4</xdr:row>
      <xdr:rowOff>0</xdr:rowOff>
    </xdr:from>
    <xdr:ext cx="0" cy="134207"/>
    <xdr:pic>
      <xdr:nvPicPr>
        <xdr:cNvPr id="113" name="Picture 1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11</xdr:col>
      <xdr:colOff>0</xdr:colOff>
      <xdr:row>4</xdr:row>
      <xdr:rowOff>0</xdr:rowOff>
    </xdr:from>
    <xdr:ext cx="0" cy="134207"/>
    <xdr:pic>
      <xdr:nvPicPr>
        <xdr:cNvPr id="1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11</xdr:col>
      <xdr:colOff>0</xdr:colOff>
      <xdr:row>4</xdr:row>
      <xdr:rowOff>0</xdr:rowOff>
    </xdr:from>
    <xdr:ext cx="0" cy="134207"/>
    <xdr:pic>
      <xdr:nvPicPr>
        <xdr:cNvPr id="11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1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2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2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2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2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2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3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3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3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3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3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8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41" name="Picture 140"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8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4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11</xdr:col>
      <xdr:colOff>0</xdr:colOff>
      <xdr:row>4</xdr:row>
      <xdr:rowOff>0</xdr:rowOff>
    </xdr:from>
    <xdr:ext cx="0" cy="134207"/>
    <xdr:pic>
      <xdr:nvPicPr>
        <xdr:cNvPr id="1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11</xdr:col>
      <xdr:colOff>0</xdr:colOff>
      <xdr:row>4</xdr:row>
      <xdr:rowOff>0</xdr:rowOff>
    </xdr:from>
    <xdr:ext cx="0" cy="134207"/>
    <xdr:pic>
      <xdr:nvPicPr>
        <xdr:cNvPr id="1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11</xdr:col>
      <xdr:colOff>0</xdr:colOff>
      <xdr:row>4</xdr:row>
      <xdr:rowOff>0</xdr:rowOff>
    </xdr:from>
    <xdr:ext cx="0" cy="134207"/>
    <xdr:pic>
      <xdr:nvPicPr>
        <xdr:cNvPr id="1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11</xdr:col>
      <xdr:colOff>0</xdr:colOff>
      <xdr:row>4</xdr:row>
      <xdr:rowOff>0</xdr:rowOff>
    </xdr:from>
    <xdr:ext cx="0" cy="134207"/>
    <xdr:pic>
      <xdr:nvPicPr>
        <xdr:cNvPr id="1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11</xdr:col>
      <xdr:colOff>0</xdr:colOff>
      <xdr:row>4</xdr:row>
      <xdr:rowOff>0</xdr:rowOff>
    </xdr:from>
    <xdr:ext cx="0" cy="134207"/>
    <xdr:pic>
      <xdr:nvPicPr>
        <xdr:cNvPr id="1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11</xdr:col>
      <xdr:colOff>0</xdr:colOff>
      <xdr:row>4</xdr:row>
      <xdr:rowOff>0</xdr:rowOff>
    </xdr:from>
    <xdr:ext cx="0" cy="134207"/>
    <xdr:pic>
      <xdr:nvPicPr>
        <xdr:cNvPr id="1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11</xdr:col>
      <xdr:colOff>0</xdr:colOff>
      <xdr:row>4</xdr:row>
      <xdr:rowOff>0</xdr:rowOff>
    </xdr:from>
    <xdr:ext cx="0" cy="134207"/>
    <xdr:pic>
      <xdr:nvPicPr>
        <xdr:cNvPr id="1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11</xdr:col>
      <xdr:colOff>0</xdr:colOff>
      <xdr:row>4</xdr:row>
      <xdr:rowOff>0</xdr:rowOff>
    </xdr:from>
    <xdr:ext cx="0" cy="134207"/>
    <xdr:pic>
      <xdr:nvPicPr>
        <xdr:cNvPr id="1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1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4</xdr:row>
      <xdr:rowOff>0</xdr:rowOff>
    </xdr:from>
    <xdr:ext cx="0" cy="134207"/>
    <xdr:pic>
      <xdr:nvPicPr>
        <xdr:cNvPr id="219"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D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20"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D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2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24"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2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29"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3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3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34"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E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35"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36"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E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4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F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F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42" name="Picture 24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4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F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11</xdr:col>
      <xdr:colOff>0</xdr:colOff>
      <xdr:row>4</xdr:row>
      <xdr:rowOff>0</xdr:rowOff>
    </xdr:from>
    <xdr:ext cx="0" cy="134207"/>
    <xdr:pic>
      <xdr:nvPicPr>
        <xdr:cNvPr id="2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11</xdr:col>
      <xdr:colOff>0</xdr:colOff>
      <xdr:row>4</xdr:row>
      <xdr:rowOff>0</xdr:rowOff>
    </xdr:from>
    <xdr:ext cx="0" cy="134207"/>
    <xdr:pic>
      <xdr:nvPicPr>
        <xdr:cNvPr id="2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4</xdr:row>
      <xdr:rowOff>0</xdr:rowOff>
    </xdr:from>
    <xdr:ext cx="0" cy="134207"/>
    <xdr:pic>
      <xdr:nvPicPr>
        <xdr:cNvPr id="264"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11</xdr:col>
      <xdr:colOff>0</xdr:colOff>
      <xdr:row>4</xdr:row>
      <xdr:rowOff>0</xdr:rowOff>
    </xdr:from>
    <xdr:ext cx="0" cy="134207"/>
    <xdr:pic>
      <xdr:nvPicPr>
        <xdr:cNvPr id="2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11</xdr:col>
      <xdr:colOff>0</xdr:colOff>
      <xdr:row>4</xdr:row>
      <xdr:rowOff>0</xdr:rowOff>
    </xdr:from>
    <xdr:ext cx="0" cy="134207"/>
    <xdr:pic>
      <xdr:nvPicPr>
        <xdr:cNvPr id="267" name="Picture 26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11</xdr:col>
      <xdr:colOff>0</xdr:colOff>
      <xdr:row>4</xdr:row>
      <xdr:rowOff>0</xdr:rowOff>
    </xdr:from>
    <xdr:ext cx="0" cy="134207"/>
    <xdr:pic>
      <xdr:nvPicPr>
        <xdr:cNvPr id="2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7</xdr:col>
      <xdr:colOff>0</xdr:colOff>
      <xdr:row>4</xdr:row>
      <xdr:rowOff>0</xdr:rowOff>
    </xdr:from>
    <xdr:ext cx="0" cy="134207"/>
    <xdr:pic>
      <xdr:nvPicPr>
        <xdr:cNvPr id="2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4</xdr:row>
      <xdr:rowOff>0</xdr:rowOff>
    </xdr:from>
    <xdr:ext cx="0" cy="134207"/>
    <xdr:pic>
      <xdr:nvPicPr>
        <xdr:cNvPr id="2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4</xdr:row>
      <xdr:rowOff>0</xdr:rowOff>
    </xdr:from>
    <xdr:ext cx="0" cy="134207"/>
    <xdr:pic>
      <xdr:nvPicPr>
        <xdr:cNvPr id="2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4</xdr:row>
      <xdr:rowOff>0</xdr:rowOff>
    </xdr:from>
    <xdr:ext cx="0" cy="134207"/>
    <xdr:pic>
      <xdr:nvPicPr>
        <xdr:cNvPr id="2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4</xdr:row>
      <xdr:rowOff>0</xdr:rowOff>
    </xdr:from>
    <xdr:ext cx="0" cy="134207"/>
    <xdr:pic>
      <xdr:nvPicPr>
        <xdr:cNvPr id="2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4</xdr:row>
      <xdr:rowOff>0</xdr:rowOff>
    </xdr:from>
    <xdr:ext cx="0" cy="134207"/>
    <xdr:pic>
      <xdr:nvPicPr>
        <xdr:cNvPr id="2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4</xdr:row>
      <xdr:rowOff>0</xdr:rowOff>
    </xdr:from>
    <xdr:ext cx="0" cy="134207"/>
    <xdr:pic>
      <xdr:nvPicPr>
        <xdr:cNvPr id="2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4</xdr:row>
      <xdr:rowOff>0</xdr:rowOff>
    </xdr:from>
    <xdr:ext cx="0" cy="134207"/>
    <xdr:pic>
      <xdr:nvPicPr>
        <xdr:cNvPr id="2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11</xdr:col>
      <xdr:colOff>0</xdr:colOff>
      <xdr:row>4</xdr:row>
      <xdr:rowOff>0</xdr:rowOff>
    </xdr:from>
    <xdr:ext cx="0" cy="134207"/>
    <xdr:pic>
      <xdr:nvPicPr>
        <xdr:cNvPr id="277" name="Picture 27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11</xdr:col>
      <xdr:colOff>0</xdr:colOff>
      <xdr:row>4</xdr:row>
      <xdr:rowOff>0</xdr:rowOff>
    </xdr:from>
    <xdr:ext cx="0" cy="134207"/>
    <xdr:pic>
      <xdr:nvPicPr>
        <xdr:cNvPr id="2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11</xdr:col>
      <xdr:colOff>0</xdr:colOff>
      <xdr:row>4</xdr:row>
      <xdr:rowOff>0</xdr:rowOff>
    </xdr:from>
    <xdr:ext cx="0" cy="134207"/>
    <xdr:pic>
      <xdr:nvPicPr>
        <xdr:cNvPr id="1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11</xdr:col>
      <xdr:colOff>0</xdr:colOff>
      <xdr:row>4</xdr:row>
      <xdr:rowOff>0</xdr:rowOff>
    </xdr:from>
    <xdr:ext cx="0" cy="134207"/>
    <xdr:pic>
      <xdr:nvPicPr>
        <xdr:cNvPr id="1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11</xdr:col>
      <xdr:colOff>0</xdr:colOff>
      <xdr:row>4</xdr:row>
      <xdr:rowOff>0</xdr:rowOff>
    </xdr:from>
    <xdr:ext cx="0" cy="134207"/>
    <xdr:pic>
      <xdr:nvPicPr>
        <xdr:cNvPr id="19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19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0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0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0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C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0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0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0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0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0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0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1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1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1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1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1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1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1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1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1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8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82" name="Picture 28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8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11</xdr:col>
      <xdr:colOff>0</xdr:colOff>
      <xdr:row>4</xdr:row>
      <xdr:rowOff>0</xdr:rowOff>
    </xdr:from>
    <xdr:ext cx="0" cy="134207"/>
    <xdr:pic>
      <xdr:nvPicPr>
        <xdr:cNvPr id="2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11</xdr:col>
      <xdr:colOff>0</xdr:colOff>
      <xdr:row>4</xdr:row>
      <xdr:rowOff>0</xdr:rowOff>
    </xdr:from>
    <xdr:ext cx="0" cy="134207"/>
    <xdr:pic>
      <xdr:nvPicPr>
        <xdr:cNvPr id="2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2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3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3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3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4</xdr:row>
      <xdr:rowOff>0</xdr:rowOff>
    </xdr:from>
    <xdr:ext cx="0" cy="134207"/>
    <xdr:pic>
      <xdr:nvPicPr>
        <xdr:cNvPr id="303" name="Picture 30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11</xdr:col>
      <xdr:colOff>0</xdr:colOff>
      <xdr:row>4</xdr:row>
      <xdr:rowOff>0</xdr:rowOff>
    </xdr:from>
    <xdr:ext cx="0" cy="134207"/>
    <xdr:pic>
      <xdr:nvPicPr>
        <xdr:cNvPr id="3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11</xdr:col>
      <xdr:colOff>0</xdr:colOff>
      <xdr:row>4</xdr:row>
      <xdr:rowOff>0</xdr:rowOff>
    </xdr:from>
    <xdr:ext cx="0" cy="134207"/>
    <xdr:pic>
      <xdr:nvPicPr>
        <xdr:cNvPr id="305" name="Picture 3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11</xdr:col>
      <xdr:colOff>0</xdr:colOff>
      <xdr:row>4</xdr:row>
      <xdr:rowOff>0</xdr:rowOff>
    </xdr:from>
    <xdr:ext cx="0" cy="134207"/>
    <xdr:pic>
      <xdr:nvPicPr>
        <xdr:cNvPr id="3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11</xdr:col>
      <xdr:colOff>0</xdr:colOff>
      <xdr:row>4</xdr:row>
      <xdr:rowOff>0</xdr:rowOff>
    </xdr:from>
    <xdr:ext cx="0" cy="134207"/>
    <xdr:pic>
      <xdr:nvPicPr>
        <xdr:cNvPr id="2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11</xdr:col>
      <xdr:colOff>0</xdr:colOff>
      <xdr:row>4</xdr:row>
      <xdr:rowOff>0</xdr:rowOff>
    </xdr:from>
    <xdr:ext cx="0" cy="134207"/>
    <xdr:pic>
      <xdr:nvPicPr>
        <xdr:cNvPr id="3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7</xdr:col>
      <xdr:colOff>0</xdr:colOff>
      <xdr:row>4</xdr:row>
      <xdr:rowOff>0</xdr:rowOff>
    </xdr:from>
    <xdr:ext cx="0" cy="134207"/>
    <xdr:pic>
      <xdr:nvPicPr>
        <xdr:cNvPr id="309" name="Picture 30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4</xdr:row>
      <xdr:rowOff>0</xdr:rowOff>
    </xdr:from>
    <xdr:ext cx="0" cy="134207"/>
    <xdr:pic>
      <xdr:nvPicPr>
        <xdr:cNvPr id="3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4</xdr:row>
      <xdr:rowOff>0</xdr:rowOff>
    </xdr:from>
    <xdr:ext cx="0" cy="134207"/>
    <xdr:pic>
      <xdr:nvPicPr>
        <xdr:cNvPr id="311" name="Picture 31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4</xdr:row>
      <xdr:rowOff>0</xdr:rowOff>
    </xdr:from>
    <xdr:ext cx="0" cy="134207"/>
    <xdr:pic>
      <xdr:nvPicPr>
        <xdr:cNvPr id="3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11</xdr:col>
      <xdr:colOff>0</xdr:colOff>
      <xdr:row>4</xdr:row>
      <xdr:rowOff>0</xdr:rowOff>
    </xdr:from>
    <xdr:ext cx="0" cy="134207"/>
    <xdr:pic>
      <xdr:nvPicPr>
        <xdr:cNvPr id="313" name="Picture 3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11</xdr:col>
      <xdr:colOff>0</xdr:colOff>
      <xdr:row>4</xdr:row>
      <xdr:rowOff>0</xdr:rowOff>
    </xdr:from>
    <xdr:ext cx="0" cy="134207"/>
    <xdr:pic>
      <xdr:nvPicPr>
        <xdr:cNvPr id="3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11</xdr:col>
      <xdr:colOff>0</xdr:colOff>
      <xdr:row>4</xdr:row>
      <xdr:rowOff>0</xdr:rowOff>
    </xdr:from>
    <xdr:ext cx="0" cy="134207"/>
    <xdr:pic>
      <xdr:nvPicPr>
        <xdr:cNvPr id="315" name="Picture 31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11</xdr:col>
      <xdr:colOff>0</xdr:colOff>
      <xdr:row>4</xdr:row>
      <xdr:rowOff>0</xdr:rowOff>
    </xdr:from>
    <xdr:ext cx="0" cy="134207"/>
    <xdr:pic>
      <xdr:nvPicPr>
        <xdr:cNvPr id="3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11</xdr:col>
      <xdr:colOff>0</xdr:colOff>
      <xdr:row>4</xdr:row>
      <xdr:rowOff>0</xdr:rowOff>
    </xdr:from>
    <xdr:ext cx="0" cy="134207"/>
    <xdr:pic>
      <xdr:nvPicPr>
        <xdr:cNvPr id="3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11</xdr:col>
      <xdr:colOff>0</xdr:colOff>
      <xdr:row>4</xdr:row>
      <xdr:rowOff>0</xdr:rowOff>
    </xdr:from>
    <xdr:ext cx="0" cy="134207"/>
    <xdr:pic>
      <xdr:nvPicPr>
        <xdr:cNvPr id="3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11</xdr:col>
      <xdr:colOff>0</xdr:colOff>
      <xdr:row>4</xdr:row>
      <xdr:rowOff>0</xdr:rowOff>
    </xdr:from>
    <xdr:ext cx="0" cy="134207"/>
    <xdr:pic>
      <xdr:nvPicPr>
        <xdr:cNvPr id="3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11</xdr:col>
      <xdr:colOff>0</xdr:colOff>
      <xdr:row>4</xdr:row>
      <xdr:rowOff>0</xdr:rowOff>
    </xdr:from>
    <xdr:ext cx="0" cy="134207"/>
    <xdr:pic>
      <xdr:nvPicPr>
        <xdr:cNvPr id="3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11</xdr:col>
      <xdr:colOff>0</xdr:colOff>
      <xdr:row>4</xdr:row>
      <xdr:rowOff>0</xdr:rowOff>
    </xdr:from>
    <xdr:ext cx="0" cy="134207"/>
    <xdr:pic>
      <xdr:nvPicPr>
        <xdr:cNvPr id="3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11</xdr:col>
      <xdr:colOff>0</xdr:colOff>
      <xdr:row>4</xdr:row>
      <xdr:rowOff>0</xdr:rowOff>
    </xdr:from>
    <xdr:ext cx="0" cy="134207"/>
    <xdr:pic>
      <xdr:nvPicPr>
        <xdr:cNvPr id="3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11</xdr:col>
      <xdr:colOff>0</xdr:colOff>
      <xdr:row>4</xdr:row>
      <xdr:rowOff>0</xdr:rowOff>
    </xdr:from>
    <xdr:ext cx="0" cy="134207"/>
    <xdr:pic>
      <xdr:nvPicPr>
        <xdr:cNvPr id="3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11</xdr:col>
      <xdr:colOff>0</xdr:colOff>
      <xdr:row>4</xdr:row>
      <xdr:rowOff>0</xdr:rowOff>
    </xdr:from>
    <xdr:ext cx="0" cy="134207"/>
    <xdr:pic>
      <xdr:nvPicPr>
        <xdr:cNvPr id="3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11</xdr:col>
      <xdr:colOff>0</xdr:colOff>
      <xdr:row>4</xdr:row>
      <xdr:rowOff>0</xdr:rowOff>
    </xdr:from>
    <xdr:ext cx="0" cy="134207"/>
    <xdr:pic>
      <xdr:nvPicPr>
        <xdr:cNvPr id="3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11</xdr:col>
      <xdr:colOff>0</xdr:colOff>
      <xdr:row>4</xdr:row>
      <xdr:rowOff>0</xdr:rowOff>
    </xdr:from>
    <xdr:ext cx="0" cy="134207"/>
    <xdr:pic>
      <xdr:nvPicPr>
        <xdr:cNvPr id="3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11</xdr:col>
      <xdr:colOff>0</xdr:colOff>
      <xdr:row>4</xdr:row>
      <xdr:rowOff>0</xdr:rowOff>
    </xdr:from>
    <xdr:ext cx="0" cy="134207"/>
    <xdr:pic>
      <xdr:nvPicPr>
        <xdr:cNvPr id="3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11</xdr:col>
      <xdr:colOff>0</xdr:colOff>
      <xdr:row>4</xdr:row>
      <xdr:rowOff>0</xdr:rowOff>
    </xdr:from>
    <xdr:ext cx="0" cy="134207"/>
    <xdr:pic>
      <xdr:nvPicPr>
        <xdr:cNvPr id="3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11</xdr:col>
      <xdr:colOff>0</xdr:colOff>
      <xdr:row>4</xdr:row>
      <xdr:rowOff>0</xdr:rowOff>
    </xdr:from>
    <xdr:ext cx="0" cy="134207"/>
    <xdr:pic>
      <xdr:nvPicPr>
        <xdr:cNvPr id="3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11</xdr:col>
      <xdr:colOff>0</xdr:colOff>
      <xdr:row>4</xdr:row>
      <xdr:rowOff>0</xdr:rowOff>
    </xdr:from>
    <xdr:ext cx="0" cy="134207"/>
    <xdr:pic>
      <xdr:nvPicPr>
        <xdr:cNvPr id="3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11</xdr:col>
      <xdr:colOff>0</xdr:colOff>
      <xdr:row>4</xdr:row>
      <xdr:rowOff>0</xdr:rowOff>
    </xdr:from>
    <xdr:ext cx="0" cy="134207"/>
    <xdr:pic>
      <xdr:nvPicPr>
        <xdr:cNvPr id="33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4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3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4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11</xdr:col>
      <xdr:colOff>0</xdr:colOff>
      <xdr:row>4</xdr:row>
      <xdr:rowOff>0</xdr:rowOff>
    </xdr:from>
    <xdr:ext cx="0" cy="134207"/>
    <xdr:pic>
      <xdr:nvPicPr>
        <xdr:cNvPr id="33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4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3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3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5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3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4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5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4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4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4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4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5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4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5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4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5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5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5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5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5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5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5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5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6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56" name="Picture 35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5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6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11</xdr:col>
      <xdr:colOff>0</xdr:colOff>
      <xdr:row>4</xdr:row>
      <xdr:rowOff>0</xdr:rowOff>
    </xdr:from>
    <xdr:ext cx="0" cy="134207"/>
    <xdr:pic>
      <xdr:nvPicPr>
        <xdr:cNvPr id="360" name="Picture 35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11</xdr:col>
      <xdr:colOff>0</xdr:colOff>
      <xdr:row>4</xdr:row>
      <xdr:rowOff>0</xdr:rowOff>
    </xdr:from>
    <xdr:ext cx="0" cy="134207"/>
    <xdr:pic>
      <xdr:nvPicPr>
        <xdr:cNvPr id="3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11</xdr:col>
      <xdr:colOff>0</xdr:colOff>
      <xdr:row>4</xdr:row>
      <xdr:rowOff>0</xdr:rowOff>
    </xdr:from>
    <xdr:ext cx="0" cy="134207"/>
    <xdr:pic>
      <xdr:nvPicPr>
        <xdr:cNvPr id="3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11</xdr:col>
      <xdr:colOff>0</xdr:colOff>
      <xdr:row>4</xdr:row>
      <xdr:rowOff>0</xdr:rowOff>
    </xdr:from>
    <xdr:ext cx="0" cy="134207"/>
    <xdr:pic>
      <xdr:nvPicPr>
        <xdr:cNvPr id="3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11</xdr:col>
      <xdr:colOff>0</xdr:colOff>
      <xdr:row>4</xdr:row>
      <xdr:rowOff>0</xdr:rowOff>
    </xdr:from>
    <xdr:ext cx="0" cy="134207"/>
    <xdr:pic>
      <xdr:nvPicPr>
        <xdr:cNvPr id="3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11</xdr:col>
      <xdr:colOff>0</xdr:colOff>
      <xdr:row>4</xdr:row>
      <xdr:rowOff>0</xdr:rowOff>
    </xdr:from>
    <xdr:ext cx="0" cy="134207"/>
    <xdr:pic>
      <xdr:nvPicPr>
        <xdr:cNvPr id="3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11</xdr:col>
      <xdr:colOff>0</xdr:colOff>
      <xdr:row>4</xdr:row>
      <xdr:rowOff>0</xdr:rowOff>
    </xdr:from>
    <xdr:ext cx="0" cy="134207"/>
    <xdr:pic>
      <xdr:nvPicPr>
        <xdr:cNvPr id="3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11</xdr:col>
      <xdr:colOff>0</xdr:colOff>
      <xdr:row>4</xdr:row>
      <xdr:rowOff>0</xdr:rowOff>
    </xdr:from>
    <xdr:ext cx="0" cy="134207"/>
    <xdr:pic>
      <xdr:nvPicPr>
        <xdr:cNvPr id="3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11</xdr:col>
      <xdr:colOff>0</xdr:colOff>
      <xdr:row>4</xdr:row>
      <xdr:rowOff>0</xdr:rowOff>
    </xdr:from>
    <xdr:ext cx="0" cy="134207"/>
    <xdr:pic>
      <xdr:nvPicPr>
        <xdr:cNvPr id="3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11</xdr:col>
      <xdr:colOff>0</xdr:colOff>
      <xdr:row>4</xdr:row>
      <xdr:rowOff>0</xdr:rowOff>
    </xdr:from>
    <xdr:ext cx="0" cy="134207"/>
    <xdr:pic>
      <xdr:nvPicPr>
        <xdr:cNvPr id="3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11</xdr:col>
      <xdr:colOff>0</xdr:colOff>
      <xdr:row>4</xdr:row>
      <xdr:rowOff>0</xdr:rowOff>
    </xdr:from>
    <xdr:ext cx="0" cy="134207"/>
    <xdr:pic>
      <xdr:nvPicPr>
        <xdr:cNvPr id="371" name="Picture 37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11</xdr:col>
      <xdr:colOff>0</xdr:colOff>
      <xdr:row>4</xdr:row>
      <xdr:rowOff>0</xdr:rowOff>
    </xdr:from>
    <xdr:ext cx="0" cy="134207"/>
    <xdr:pic>
      <xdr:nvPicPr>
        <xdr:cNvPr id="3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11</xdr:col>
      <xdr:colOff>0</xdr:colOff>
      <xdr:row>4</xdr:row>
      <xdr:rowOff>0</xdr:rowOff>
    </xdr:from>
    <xdr:ext cx="0" cy="134207"/>
    <xdr:pic>
      <xdr:nvPicPr>
        <xdr:cNvPr id="3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11</xdr:col>
      <xdr:colOff>0</xdr:colOff>
      <xdr:row>4</xdr:row>
      <xdr:rowOff>0</xdr:rowOff>
    </xdr:from>
    <xdr:ext cx="0" cy="134207"/>
    <xdr:pic>
      <xdr:nvPicPr>
        <xdr:cNvPr id="3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11</xdr:col>
      <xdr:colOff>0</xdr:colOff>
      <xdr:row>4</xdr:row>
      <xdr:rowOff>0</xdr:rowOff>
    </xdr:from>
    <xdr:ext cx="0" cy="134207"/>
    <xdr:pic>
      <xdr:nvPicPr>
        <xdr:cNvPr id="3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11</xdr:col>
      <xdr:colOff>0</xdr:colOff>
      <xdr:row>4</xdr:row>
      <xdr:rowOff>0</xdr:rowOff>
    </xdr:from>
    <xdr:ext cx="0" cy="134207"/>
    <xdr:pic>
      <xdr:nvPicPr>
        <xdr:cNvPr id="3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11</xdr:col>
      <xdr:colOff>0</xdr:colOff>
      <xdr:row>4</xdr:row>
      <xdr:rowOff>0</xdr:rowOff>
    </xdr:from>
    <xdr:ext cx="0" cy="134207"/>
    <xdr:pic>
      <xdr:nvPicPr>
        <xdr:cNvPr id="3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11</xdr:col>
      <xdr:colOff>0</xdr:colOff>
      <xdr:row>4</xdr:row>
      <xdr:rowOff>0</xdr:rowOff>
    </xdr:from>
    <xdr:ext cx="0" cy="134207"/>
    <xdr:pic>
      <xdr:nvPicPr>
        <xdr:cNvPr id="3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11</xdr:col>
      <xdr:colOff>0</xdr:colOff>
      <xdr:row>4</xdr:row>
      <xdr:rowOff>0</xdr:rowOff>
    </xdr:from>
    <xdr:ext cx="0" cy="134207"/>
    <xdr:pic>
      <xdr:nvPicPr>
        <xdr:cNvPr id="3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11</xdr:col>
      <xdr:colOff>0</xdr:colOff>
      <xdr:row>4</xdr:row>
      <xdr:rowOff>0</xdr:rowOff>
    </xdr:from>
    <xdr:ext cx="0" cy="134207"/>
    <xdr:pic>
      <xdr:nvPicPr>
        <xdr:cNvPr id="3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11</xdr:col>
      <xdr:colOff>0</xdr:colOff>
      <xdr:row>4</xdr:row>
      <xdr:rowOff>0</xdr:rowOff>
    </xdr:from>
    <xdr:ext cx="0" cy="134207"/>
    <xdr:pic>
      <xdr:nvPicPr>
        <xdr:cNvPr id="3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11</xdr:col>
      <xdr:colOff>0</xdr:colOff>
      <xdr:row>4</xdr:row>
      <xdr:rowOff>0</xdr:rowOff>
    </xdr:from>
    <xdr:ext cx="0" cy="134207"/>
    <xdr:pic>
      <xdr:nvPicPr>
        <xdr:cNvPr id="3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11</xdr:col>
      <xdr:colOff>0</xdr:colOff>
      <xdr:row>4</xdr:row>
      <xdr:rowOff>0</xdr:rowOff>
    </xdr:from>
    <xdr:ext cx="0" cy="134207"/>
    <xdr:pic>
      <xdr:nvPicPr>
        <xdr:cNvPr id="3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3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4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11</xdr:col>
      <xdr:colOff>0</xdr:colOff>
      <xdr:row>4</xdr:row>
      <xdr:rowOff>0</xdr:rowOff>
    </xdr:from>
    <xdr:ext cx="0" cy="134207"/>
    <xdr:pic>
      <xdr:nvPicPr>
        <xdr:cNvPr id="401" name="Picture 40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11</xdr:col>
      <xdr:colOff>0</xdr:colOff>
      <xdr:row>4</xdr:row>
      <xdr:rowOff>0</xdr:rowOff>
    </xdr:from>
    <xdr:ext cx="0" cy="134207"/>
    <xdr:pic>
      <xdr:nvPicPr>
        <xdr:cNvPr id="4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11</xdr:col>
      <xdr:colOff>0</xdr:colOff>
      <xdr:row>4</xdr:row>
      <xdr:rowOff>0</xdr:rowOff>
    </xdr:from>
    <xdr:ext cx="0" cy="134207"/>
    <xdr:pic>
      <xdr:nvPicPr>
        <xdr:cNvPr id="403"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9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0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9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0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0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0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9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0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9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A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A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A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A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A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26" name="Picture 4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11</xdr:col>
      <xdr:colOff>0</xdr:colOff>
      <xdr:row>4</xdr:row>
      <xdr:rowOff>0</xdr:rowOff>
    </xdr:from>
    <xdr:ext cx="0" cy="134207"/>
    <xdr:pic>
      <xdr:nvPicPr>
        <xdr:cNvPr id="4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11</xdr:col>
      <xdr:colOff>0</xdr:colOff>
      <xdr:row>4</xdr:row>
      <xdr:rowOff>0</xdr:rowOff>
    </xdr:from>
    <xdr:ext cx="0" cy="134207"/>
    <xdr:pic>
      <xdr:nvPicPr>
        <xdr:cNvPr id="4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11</xdr:col>
      <xdr:colOff>0</xdr:colOff>
      <xdr:row>4</xdr:row>
      <xdr:rowOff>0</xdr:rowOff>
    </xdr:from>
    <xdr:ext cx="0" cy="134207"/>
    <xdr:pic>
      <xdr:nvPicPr>
        <xdr:cNvPr id="43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11</xdr:col>
      <xdr:colOff>0</xdr:colOff>
      <xdr:row>4</xdr:row>
      <xdr:rowOff>0</xdr:rowOff>
    </xdr:from>
    <xdr:ext cx="0" cy="134207"/>
    <xdr:pic>
      <xdr:nvPicPr>
        <xdr:cNvPr id="4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11</xdr:col>
      <xdr:colOff>0</xdr:colOff>
      <xdr:row>4</xdr:row>
      <xdr:rowOff>0</xdr:rowOff>
    </xdr:from>
    <xdr:ext cx="0" cy="134207"/>
    <xdr:pic>
      <xdr:nvPicPr>
        <xdr:cNvPr id="4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11</xdr:col>
      <xdr:colOff>0</xdr:colOff>
      <xdr:row>4</xdr:row>
      <xdr:rowOff>0</xdr:rowOff>
    </xdr:from>
    <xdr:ext cx="0" cy="134207"/>
    <xdr:pic>
      <xdr:nvPicPr>
        <xdr:cNvPr id="4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11</xdr:col>
      <xdr:colOff>0</xdr:colOff>
      <xdr:row>4</xdr:row>
      <xdr:rowOff>0</xdr:rowOff>
    </xdr:from>
    <xdr:ext cx="0" cy="134207"/>
    <xdr:pic>
      <xdr:nvPicPr>
        <xdr:cNvPr id="4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11</xdr:col>
      <xdr:colOff>0</xdr:colOff>
      <xdr:row>4</xdr:row>
      <xdr:rowOff>0</xdr:rowOff>
    </xdr:from>
    <xdr:ext cx="0" cy="134207"/>
    <xdr:pic>
      <xdr:nvPicPr>
        <xdr:cNvPr id="4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3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4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4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4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11</xdr:col>
      <xdr:colOff>0</xdr:colOff>
      <xdr:row>4</xdr:row>
      <xdr:rowOff>0</xdr:rowOff>
    </xdr:from>
    <xdr:ext cx="0" cy="134207"/>
    <xdr:pic>
      <xdr:nvPicPr>
        <xdr:cNvPr id="4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11</xdr:col>
      <xdr:colOff>0</xdr:colOff>
      <xdr:row>4</xdr:row>
      <xdr:rowOff>0</xdr:rowOff>
    </xdr:from>
    <xdr:ext cx="0" cy="134207"/>
    <xdr:pic>
      <xdr:nvPicPr>
        <xdr:cNvPr id="4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11</xdr:col>
      <xdr:colOff>0</xdr:colOff>
      <xdr:row>4</xdr:row>
      <xdr:rowOff>0</xdr:rowOff>
    </xdr:from>
    <xdr:ext cx="0" cy="134207"/>
    <xdr:pic>
      <xdr:nvPicPr>
        <xdr:cNvPr id="4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11</xdr:col>
      <xdr:colOff>0</xdr:colOff>
      <xdr:row>4</xdr:row>
      <xdr:rowOff>0</xdr:rowOff>
    </xdr:from>
    <xdr:ext cx="0" cy="134207"/>
    <xdr:pic>
      <xdr:nvPicPr>
        <xdr:cNvPr id="4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11</xdr:col>
      <xdr:colOff>0</xdr:colOff>
      <xdr:row>4</xdr:row>
      <xdr:rowOff>0</xdr:rowOff>
    </xdr:from>
    <xdr:ext cx="0" cy="134207"/>
    <xdr:pic>
      <xdr:nvPicPr>
        <xdr:cNvPr id="4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11</xdr:col>
      <xdr:colOff>0</xdr:colOff>
      <xdr:row>4</xdr:row>
      <xdr:rowOff>0</xdr:rowOff>
    </xdr:from>
    <xdr:ext cx="0" cy="134207"/>
    <xdr:pic>
      <xdr:nvPicPr>
        <xdr:cNvPr id="4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11</xdr:col>
      <xdr:colOff>0</xdr:colOff>
      <xdr:row>4</xdr:row>
      <xdr:rowOff>0</xdr:rowOff>
    </xdr:from>
    <xdr:ext cx="0" cy="134207"/>
    <xdr:pic>
      <xdr:nvPicPr>
        <xdr:cNvPr id="461"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62"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6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6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66"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D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6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6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6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7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71"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7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7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7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7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76"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77"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78"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7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8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8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8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84" name="Picture 48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E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8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11</xdr:col>
      <xdr:colOff>0</xdr:colOff>
      <xdr:row>4</xdr:row>
      <xdr:rowOff>0</xdr:rowOff>
    </xdr:from>
    <xdr:ext cx="0" cy="134207"/>
    <xdr:pic>
      <xdr:nvPicPr>
        <xdr:cNvPr id="4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11</xdr:col>
      <xdr:colOff>0</xdr:colOff>
      <xdr:row>4</xdr:row>
      <xdr:rowOff>0</xdr:rowOff>
    </xdr:from>
    <xdr:ext cx="0" cy="134207"/>
    <xdr:pic>
      <xdr:nvPicPr>
        <xdr:cNvPr id="4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4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5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5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5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5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11</xdr:col>
      <xdr:colOff>0</xdr:colOff>
      <xdr:row>4</xdr:row>
      <xdr:rowOff>0</xdr:rowOff>
    </xdr:from>
    <xdr:ext cx="0" cy="134207"/>
    <xdr:pic>
      <xdr:nvPicPr>
        <xdr:cNvPr id="5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7</xdr:col>
      <xdr:colOff>0</xdr:colOff>
      <xdr:row>4</xdr:row>
      <xdr:rowOff>0</xdr:rowOff>
    </xdr:from>
    <xdr:ext cx="0" cy="134207"/>
    <xdr:pic>
      <xdr:nvPicPr>
        <xdr:cNvPr id="505" name="Picture 5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4</xdr:row>
      <xdr:rowOff>0</xdr:rowOff>
    </xdr:from>
    <xdr:ext cx="0" cy="134207"/>
    <xdr:pic>
      <xdr:nvPicPr>
        <xdr:cNvPr id="5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4</xdr:row>
      <xdr:rowOff>0</xdr:rowOff>
    </xdr:from>
    <xdr:ext cx="0" cy="134207"/>
    <xdr:pic>
      <xdr:nvPicPr>
        <xdr:cNvPr id="507" name="Picture 50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4</xdr:row>
      <xdr:rowOff>0</xdr:rowOff>
    </xdr:from>
    <xdr:ext cx="0" cy="134207"/>
    <xdr:pic>
      <xdr:nvPicPr>
        <xdr:cNvPr id="5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8</xdr:col>
      <xdr:colOff>2038350</xdr:colOff>
      <xdr:row>2</xdr:row>
      <xdr:rowOff>19050</xdr:rowOff>
    </xdr:from>
    <xdr:ext cx="180975" cy="172307"/>
    <xdr:pic>
      <xdr:nvPicPr>
        <xdr:cNvPr id="509"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F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097000" y="428625"/>
          <a:ext cx="180975" cy="172307"/>
        </a:xfrm>
        <a:prstGeom prst="rect">
          <a:avLst/>
        </a:prstGeom>
        <a:noFill/>
      </xdr:spPr>
    </xdr:pic>
    <xdr:clientData/>
  </xdr:oneCellAnchor>
  <xdr:oneCellAnchor>
    <xdr:from>
      <xdr:col>11</xdr:col>
      <xdr:colOff>0</xdr:colOff>
      <xdr:row>4</xdr:row>
      <xdr:rowOff>0</xdr:rowOff>
    </xdr:from>
    <xdr:ext cx="0" cy="134207"/>
    <xdr:pic>
      <xdr:nvPicPr>
        <xdr:cNvPr id="5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11</xdr:col>
      <xdr:colOff>0</xdr:colOff>
      <xdr:row>4</xdr:row>
      <xdr:rowOff>0</xdr:rowOff>
    </xdr:from>
    <xdr:ext cx="0" cy="134207"/>
    <xdr:pic>
      <xdr:nvPicPr>
        <xdr:cNvPr id="5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11</xdr:col>
      <xdr:colOff>0</xdr:colOff>
      <xdr:row>4</xdr:row>
      <xdr:rowOff>0</xdr:rowOff>
    </xdr:from>
    <xdr:ext cx="0" cy="134207"/>
    <xdr:pic>
      <xdr:nvPicPr>
        <xdr:cNvPr id="5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11</xdr:col>
      <xdr:colOff>0</xdr:colOff>
      <xdr:row>4</xdr:row>
      <xdr:rowOff>0</xdr:rowOff>
    </xdr:from>
    <xdr:ext cx="0" cy="134207"/>
    <xdr:pic>
      <xdr:nvPicPr>
        <xdr:cNvPr id="5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11</xdr:col>
      <xdr:colOff>0</xdr:colOff>
      <xdr:row>4</xdr:row>
      <xdr:rowOff>0</xdr:rowOff>
    </xdr:from>
    <xdr:ext cx="0" cy="134207"/>
    <xdr:pic>
      <xdr:nvPicPr>
        <xdr:cNvPr id="5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11</xdr:col>
      <xdr:colOff>0</xdr:colOff>
      <xdr:row>4</xdr:row>
      <xdr:rowOff>0</xdr:rowOff>
    </xdr:from>
    <xdr:ext cx="0" cy="134207"/>
    <xdr:pic>
      <xdr:nvPicPr>
        <xdr:cNvPr id="5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11</xdr:col>
      <xdr:colOff>0</xdr:colOff>
      <xdr:row>4</xdr:row>
      <xdr:rowOff>0</xdr:rowOff>
    </xdr:from>
    <xdr:ext cx="0" cy="134207"/>
    <xdr:pic>
      <xdr:nvPicPr>
        <xdr:cNvPr id="5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11</xdr:col>
      <xdr:colOff>0</xdr:colOff>
      <xdr:row>4</xdr:row>
      <xdr:rowOff>0</xdr:rowOff>
    </xdr:from>
    <xdr:ext cx="0" cy="134207"/>
    <xdr:pic>
      <xdr:nvPicPr>
        <xdr:cNvPr id="5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13</xdr:col>
      <xdr:colOff>1516206</xdr:colOff>
      <xdr:row>2</xdr:row>
      <xdr:rowOff>19050</xdr:rowOff>
    </xdr:from>
    <xdr:ext cx="180975" cy="172307"/>
    <xdr:pic>
      <xdr:nvPicPr>
        <xdr:cNvPr id="518"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id="{9FB3C347-0F84-4BB6-A424-E06196F95B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562501" y="426027"/>
          <a:ext cx="180975" cy="172307"/>
        </a:xfrm>
        <a:prstGeom prst="rect">
          <a:avLst/>
        </a:prstGeom>
        <a:noFill/>
      </xdr:spPr>
    </xdr:pic>
    <xdr:clientData/>
  </xdr:oneCellAnchor>
  <xdr:oneCellAnchor>
    <xdr:from>
      <xdr:col>10</xdr:col>
      <xdr:colOff>1679863</xdr:colOff>
      <xdr:row>2</xdr:row>
      <xdr:rowOff>10391</xdr:rowOff>
    </xdr:from>
    <xdr:ext cx="180975" cy="172307"/>
    <xdr:pic>
      <xdr:nvPicPr>
        <xdr:cNvPr id="522" name="Picture 63" descr="C:\Users\hfreeth\AppData\Local\Microsoft\Windows\Temporary Internet Files\Content.IE5\XLHOTTUP\MM900254501[1].gif">
          <a:hlinkClick xmlns:r="http://schemas.openxmlformats.org/officeDocument/2006/relationships" r:id="rId18"/>
          <a:extLst>
            <a:ext uri="{FF2B5EF4-FFF2-40B4-BE49-F238E27FC236}">
              <a16:creationId xmlns:a16="http://schemas.microsoft.com/office/drawing/2014/main" id="{8FE6C28E-1634-414E-91FF-25193C4B82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57818" y="417368"/>
          <a:ext cx="180975" cy="172307"/>
        </a:xfrm>
        <a:prstGeom prst="rect">
          <a:avLst/>
        </a:prstGeom>
        <a:noFill/>
      </xdr:spPr>
    </xdr:pic>
    <xdr:clientData/>
  </xdr:oneCellAnchor>
  <xdr:oneCellAnchor>
    <xdr:from>
      <xdr:col>11</xdr:col>
      <xdr:colOff>0</xdr:colOff>
      <xdr:row>4</xdr:row>
      <xdr:rowOff>0</xdr:rowOff>
    </xdr:from>
    <xdr:ext cx="0" cy="134207"/>
    <xdr:pic>
      <xdr:nvPicPr>
        <xdr:cNvPr id="31"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97DC6316-E601-4C00-8E31-15A5B3EF508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32"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3DCE5F59-6DA4-4FF0-9AF9-81C0A50BEAC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33"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6DA90703-AE24-4105-8E15-2D187901A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C18E101-B9AA-4320-ABA3-77CE0F3C025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C21B82C-B83A-4C33-A351-3D86D1A0C39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3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87615ABA-F4C4-455F-B37F-7324A38910D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3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FC72D948-8BAE-426F-971E-3E7D7D8BE2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7103607-078D-43E7-86B0-8CBAC4F161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7BC800F7-8F99-4EC4-895B-3C1470A3D8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805606FE-C7CB-4A4D-A088-6327B51D621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4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43D7DA1-0F33-42E0-B9B0-ABEBB068554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4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86A91707-ACE5-4B3C-9BF2-B46BD873E0B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7B770242-366A-45EB-8F3B-7071DC2CED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2B891B32-5D18-4C48-9A75-B270698AAC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F0B18BF5-D808-4055-A800-BC45146D3C7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91E36F67-242A-4F3E-84D9-8FD4062EF20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7CD87091-1A5B-4ADC-A66E-C4746DB1AAE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6"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EDA1136D-D77E-473E-BA7C-4E0D630915E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73"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CFF70086-ED6A-4F65-87CF-2EA47F20F1B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7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9F2ACF05-175B-47FB-AA5D-1C233333E05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7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252F42F-0097-4F0E-BE36-B24832DB630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8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AD1BE929-2025-482D-9E63-23788A5E1E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8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5358DE8C-E738-441B-AA01-96A6D25A51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8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D5ABC24D-B89D-4E07-AE76-6717C6CB8F2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91" name="Picture 90"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9DD91B73-5E28-4912-935A-BE8C952612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94"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B715BE14-3D93-4592-9439-2BBED34B67D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3338B5B-2ECF-49D0-86CD-0C39952472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4782309-443D-4644-8C8C-091BAAA7CA6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4CCD137-F02B-4BEC-8680-D6C4295C89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9341087-9376-49EB-8B08-EF7C29C4E1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B8A4E1A-F334-433D-A646-9A8BE4981BC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321D3FD-6D1E-44D1-A7A6-349B0F47AA8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26D6C69-56D0-4EB0-AB71-D64DEFBAFC7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526F50F-E674-4A63-92F1-2C6ABC165E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15" name="Picture 11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D4326EA-5C4C-4F2D-B381-B6E6E2F12A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C341044-D328-450F-8895-9535D554F90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EACD48C-0BA5-4123-8907-0236F64BE5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13C0239-1E18-4024-A63C-5895F21BBA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2D95AC3-DCC4-4169-922B-F656F1F818A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1730F3B-3C18-4BC2-B92F-DE083101D6C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388ABFD-1733-4D27-9BBB-CFB181D443E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5E65F3B-7C5F-4298-91BA-1002882C0D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15BF5C8-7553-4EA6-94CF-ED70B60BBB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2CEEEBF-90A6-4C78-8E58-7D1A92808FD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75" name="Picture 17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867468D-11A7-49EB-A2F1-0234F6EF76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49EED62-A70A-4BCD-B365-3E08591FD7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08FAE96-C822-4080-AD99-AC7DE7536E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61E3A59-C7BD-4812-BDEB-138787FB1F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778537A-F2F8-4AE4-84E1-FBAE070A83E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A8164C6-8B1B-40CC-A2A7-F6476FC1C7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7F63AFD-C9AF-4310-A916-7D8BAE69E3B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6CD4426-8AA0-445D-886F-5721D44A92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BED235C-7F96-418C-B813-F76A41A2FC0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2870BCF-0656-446A-A688-A2653EA9E69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C33C90D-C73F-4F34-9585-0E258652A14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1718646-9C24-4638-A4A2-44AA2520E53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198BD16-454D-4757-BA2A-CDC9F4F3440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C6DC0D2-5617-4D97-82CF-BE3E832ECB5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9F884BF-7ADC-4DA7-99A6-D35263B8271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27C2595-4968-4916-9D27-5C46607F05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F1E3C1B-CA16-4A6B-AB50-6556459B11C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FB155FC-C867-41B4-927B-A29150404C9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F56D3A1-319B-435D-9E63-395126A84A0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70DC07B-9208-40BE-906B-4301497939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1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CFE4AD6-B4F5-483B-A0EE-9A531A5985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2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5342B04-BA1B-4CA2-806C-E8ADBBA5AA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2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9269DF4-6568-43C8-8744-A34884F613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3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BFF68A1-E288-4DB9-B326-F082972221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3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5B8B9EB-1366-4BB2-A8F3-28F7594CB9B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3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5664DC2-2019-443E-870F-467D5B09697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AA9E96-69EE-45E1-9190-3AD7E553291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11A5A26-9210-4BAA-98A4-98406FFE87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C2276DA-517C-41FF-8972-3799739AAD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0CDC8D8-A79E-4F2B-B4BD-A55FE2287F5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A481F54-D11D-4E73-9BC4-4FBAD61A27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25E45E-0E66-4B6C-ADD5-C4C7E9864AF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32" name="Picture 53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409F07C-9B69-4FDA-B047-F378728BF96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3FD8326-3804-4A55-B2D1-00372C7A5E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34"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9318ABC7-97F1-41C5-B645-F7A92C96D1F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35"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D444017F-B926-4A4D-9EB8-F78AEE65C8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65574C7-6B38-4BA7-B1ED-973062EF80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CFB884BA-16E4-419B-A244-62A8E7252D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3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59C0F1C-6522-4446-B75B-5605FC4953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3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F75BC5A5-964F-4384-834F-DD36DBA864B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E1F9B76-44C2-4A21-A59C-FA544D5C1C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7A8F498D-591B-4A4E-A467-86C47C62EEA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A91C61EA-0D72-47A6-B941-E5F002D96C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4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8C5D2A1C-B612-4D4C-94BA-44BBCCCCE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44"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14FEA253-1792-45F6-B8F5-4DEC9357FF9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4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B45A22CE-E95A-40E9-ABD4-BBAAA0DBB6D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4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D23DDC89-9010-43B2-9CA1-3B47102E917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4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210EA029-3263-4324-A3DC-927EE6A800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4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743CDFD-1BCE-47B0-94EE-FDB60952D8A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49"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D99D2B8-8F74-4D9B-8A16-52DE4079107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50"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67ABFFD2-56AD-429A-BE77-C6BBB72C89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51"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5A2BE881-0130-48A8-B3CC-4FFA74A06E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5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3219A619-175F-47BB-960D-A4424D095F3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5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C7192450-5478-48C7-88B8-3CCEB6F810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4E4C5A3-9CAD-4CE2-B808-98463A6E327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5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A8D89A2-FDD7-463F-B796-D5ABD8DC61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5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32E7975B-0512-4BB0-9005-1BB888477F8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57" name="Picture 556"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5339AC5-B810-40E9-8F9A-ACD36E61B9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5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72EC151D-1634-4EAC-BDA3-FEBAD9BB10C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85359F-E78C-466A-A5EF-04D9DA63F29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B80A1BB-D200-4FD8-A452-57E8509D29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41F033B-1956-4CAC-9461-C5E79B4F44A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08F23F-84A4-46C5-8B22-92B3135D675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112F667-2754-4C17-B8F9-97CEB0C1DAA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14E9E85-E83F-4567-8054-9E175F832B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F51A66-CF6E-4085-9A9E-50003682881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B300644-3BCB-40A7-82C0-CFABE2B6E4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3612945-9A51-4954-A31B-8D927AC4773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0B27774-6321-4ADD-A654-C9415C1D50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A9671C6-7A44-4770-B4B7-FE29ECFD17D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FC82792-1440-4CCC-8A75-627D874F764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DC24900-E249-47F1-809B-7B4644DC822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6926BE4-DA31-460A-853A-54F8CE68C5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4AE6CC-ABBA-4047-8FA0-D10A34E032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5A21060-55C3-43A3-A23F-CD972967E96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146DC5B-4F85-4791-AF11-54419030D5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D03EDEA-2F5B-40DB-8FC9-EA324CAC3AE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35F50EE-5E4B-47AF-89B1-23727555EA4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8DEDDB0-17DA-43FD-89A3-B90D529E78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76B9054-D95A-4918-B933-5B21F1BB57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A7A2E11-4664-468D-AF13-0F3713D260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481B79B-E603-4886-A1B5-D7F82E08291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E0E71F6-0476-46EA-BAEB-4F1D46442A1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E28216B-B9BB-47D4-B183-0A0C3A07F0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84"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B314F08A-61BC-490A-8F91-23D858E421E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85"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A3C87ADC-E69D-4019-A44B-2FA7B652CF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C5A7C2F-4CC9-41C2-BB2E-A0F1997ED7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8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41DD96A4-BCB4-4EF6-9465-22A77E3E4B9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8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9B9DEDC-6138-46D3-AF0D-402D47CD3E1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8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A4E050E0-2CDC-4D43-A1AB-F62A0A2608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9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9525684-948E-481B-B9DE-7368A542F8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9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30D2BBD7-13D5-4353-BA3B-71DCCF0D26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9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5CF5E58-E37B-4C0B-AE26-7A5971C281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9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922230D-F7B9-4084-B784-7B264EA75DD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94"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6AFF3F6A-693F-4D9B-AC35-5FBFD9B2F34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9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22C9895E-EEE4-48D8-9148-7C2916DEEE4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9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A303B86-16FC-4FAC-82E9-C31946A33AE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9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F843FD8B-6AC2-4E50-86EB-32995AA11E5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9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FEBCF264-C46A-43A8-B2D1-93D738B9BF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599"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5DCDA152-0A2B-45BA-9292-2647FEE8A92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00"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F4E551B7-EC8C-4C5C-B8AF-B2FF333D9C8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01"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19BE4FE6-5FD4-44E6-9511-A1B2CAE5F48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0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EB559B29-1E18-466D-944A-4AA8761B36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0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6CF6358-3A4B-4ADE-AB34-E7D5E77BD6E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0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8765058E-83DF-4903-9F99-15F8E6B2CD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0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C55BDE0-900A-4508-AB00-6B2D1F737D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0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67F2EBC9-883C-4443-8079-CB091EBB9E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07" name="Picture 606"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745F28F-040B-483B-A2C2-B4C854D532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0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C0380290-8D87-4300-9F64-CBFCABC4E6E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BDDF01-D0D8-4D3B-9DCF-D5489BED7D0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3030601-3FD7-421B-84DA-7D0AE0686B1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509F9A5-8E90-4B51-93FC-30083D934D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8224A3D-52C4-4F0A-B1B0-8FA852795AE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B472727-141F-42EB-8E2A-9C5D78D465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800A231-6C93-4839-B777-220C9243A3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AA04067-13EF-4DD1-A23E-01E15C51629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AF30B4D-2E72-4B2C-AB43-A2B564C78F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7CA735B-80D4-4449-8CFB-E23681A67E1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73379A7-A335-48F0-8651-ED154EAB88F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C6353F8-A0E4-4432-85A5-95E8877C55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1F9CC98-51F0-4863-92D1-0845A36729E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A07C77D-B12D-4255-8A2E-EBA36A9F2C7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C67D85E-8A47-4A74-991C-C03F3071A3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0AC3C71-3852-4DB7-9A3A-4397E4AA5F6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C415B54-0AE6-4F81-A7D2-4F9866F5E7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5A2841-EF80-4C4F-B611-EC8A44EBD19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82AA709-B789-475A-88A1-DAB0CB77BBC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0C81D38-7D6F-430C-8FD9-65E562A705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28"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843D9008-0602-45DC-A793-A0A440378C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59F13D5-8DBE-4AF2-AA93-DCABAD66F4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30" name="Picture 62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C966133-05BE-42F5-A901-621AADADDF5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439A9BC-0FDC-4408-B4AE-C498B4DF2CF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32" name="Picture 63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E568BC9-9F31-4043-A311-A18A3FF494F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5B81927-48EB-4A8D-9B8D-30ED7F2D91D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D95C96-EDB4-4A95-B6FA-164014F4D2B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308D4C1-705D-4763-AD8E-F272D8CEB3C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36"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814C77C2-DC6A-4490-AA7E-84BAE83082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3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47D5A82C-A502-4283-B63F-873D11A6E1F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2B9C94-BDC0-4B37-83D5-5A01967DEF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3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6551F1C9-9CF9-4534-8F8A-6839D1CC10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4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1F5F37BC-83E8-43A7-96DF-8412C0922FF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41"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A342870C-3F0D-4400-8C94-60651E4B4EF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7704115-25C3-4663-946A-33D68B547FE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4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428C14CB-DC8B-4A36-A209-E6F9B177B49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4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496CC1E6-90A1-48A2-8DB7-0A998DBECF5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4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C0D03A7C-4FBB-4AB9-AB2B-44243326F56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46"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FCB608EF-438C-495C-9B0A-3FB8DF9871A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4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B741DF72-0399-4101-834E-29BFA1953D8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48"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76164196-BBE1-49BE-9893-B121248AAA5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4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8968C056-6082-45FC-988B-72BBBA75074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5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4FE41F54-DD1F-4CFD-80B4-35B161C1516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51"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74F25E54-DC21-4946-BB8A-E41D741902D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52"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F0150CEA-50FC-4709-9F88-57AEA740084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53"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B332F1E8-5BEC-4E91-9F6F-74E58FDF978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B895991-4F94-4C3B-AF40-BFC80DF98E5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5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61C84B8-EA69-4B2E-9E60-3A752B0229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5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4F1C7266-47D6-4BB5-BBC3-F6D3855C765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5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706BDC7C-1FC2-4A24-8549-EF6BDDFD9F7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5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E686200-2675-487B-9727-91213F5FC7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59" name="Picture 658"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336156C4-D72E-4D87-9811-D035F0D391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6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6C9155DF-A893-4856-A3F6-D13E08F40C8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9D7778E-6E2B-49EB-B91F-C968D663774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D671E44-5D6E-416B-B6AF-8C8B31D2D57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B0F584C-AB67-47A8-B6C2-C8B68EB7536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33D8871-619F-4123-BBE8-C4A871A2B7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ED5303C-21C1-423A-85A8-7F6AC0CD486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0840235-D7FC-4851-9220-5C36C801386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693FC7F-1436-4807-9CF0-0E32655DF2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DA4FCD1-69D3-4F4D-B966-D23784E2B19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6E75CA9-20C1-41D1-817D-E292797D6B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4398C0F-DE91-4CC0-BFA6-F0E4803452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7F1625F-BA76-4140-B8A6-0A21ACD2EF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B53AF2D-6CBD-4146-9576-36BD7F0BCE7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6877583-9005-4627-9F40-32A46611860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D5D2FE0-D33C-4957-A38E-EC73FBC359C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CD725C9-B21A-494A-B212-D6A7EBA714A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08A4F23-421D-41E0-9838-F44E6559111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726A71A-9684-473D-8DD2-3F51FC7B3A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F615AAE-F8F9-4154-BC1B-0350BFAF32F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AD32A04-6BF4-4A23-96C6-16233F2E4F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80" name="Picture 67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585BB2-D7D1-47BB-971B-CDE5B550C8F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A213A09-B779-4407-8864-0111C33CC89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82" name="Picture 68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075B45B-472E-4930-A49B-16EB539407C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9AAAE29-DE74-4E67-ABAA-EA169C2A247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149FC61-1332-4E53-9042-5134A9CF2F1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13E5C01-9CD4-4F99-BAE5-D383DFB486D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86" name="Picture 685"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679AD04-8C55-49F8-9506-AE5699455CC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8BBA5E-543C-4590-AF7F-1C29480489B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88" name="Picture 687"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D2FDEDF-1AF3-4A25-AC67-7234F3EBFA6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17A55E9-9E5D-4E74-8B33-E4314D4E38C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75646D-53EC-4BA8-9BA2-5B70E77251E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CE52A05-95E2-4C26-AF0C-DDC27DE408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C97EA95-0B82-4A85-9221-BFF48B35811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D8FAC59-7E3B-4E2F-B991-8F55C7B8827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8C488F6-A0D5-455D-91B3-CCDCDD1ADE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860A8EB-1040-4F1C-AB39-F43B8157FE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EDC6302-3E3E-4980-BD1F-EB156AFF020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137B1D1-CFAE-4A46-9EB8-4363EAF7D02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B9379A7-36BD-4EFE-BDDA-518C9734B48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6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93B9B08-0054-452B-82F9-BA6D984472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7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037B64-9A73-4D9E-BE51-302622B1AE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7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9047077-F743-47BF-A00F-5A4F3E590A0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7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A676C87-73DF-4DC8-8F45-10810F1015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7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BE0E99-D58D-487A-B23F-97213E6D21E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11</xdr:col>
      <xdr:colOff>0</xdr:colOff>
      <xdr:row>4</xdr:row>
      <xdr:rowOff>0</xdr:rowOff>
    </xdr:from>
    <xdr:ext cx="0" cy="134207"/>
    <xdr:pic>
      <xdr:nvPicPr>
        <xdr:cNvPr id="704" name="Picture 70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20207B2-8918-4BDC-B83A-ADC539B708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11</xdr:col>
      <xdr:colOff>0</xdr:colOff>
      <xdr:row>4</xdr:row>
      <xdr:rowOff>0</xdr:rowOff>
    </xdr:from>
    <xdr:ext cx="0" cy="134207"/>
    <xdr:pic>
      <xdr:nvPicPr>
        <xdr:cNvPr id="7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04E5697-FDAB-4026-8F64-1C83880CCB8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11</xdr:col>
      <xdr:colOff>0</xdr:colOff>
      <xdr:row>4</xdr:row>
      <xdr:rowOff>0</xdr:rowOff>
    </xdr:from>
    <xdr:ext cx="0" cy="134207"/>
    <xdr:pic>
      <xdr:nvPicPr>
        <xdr:cNvPr id="7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8FACD8D-5200-4649-AEAC-B3C1F4C6B8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11</xdr:col>
      <xdr:colOff>0</xdr:colOff>
      <xdr:row>4</xdr:row>
      <xdr:rowOff>0</xdr:rowOff>
    </xdr:from>
    <xdr:ext cx="0" cy="134207"/>
    <xdr:pic>
      <xdr:nvPicPr>
        <xdr:cNvPr id="7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256D590-9E70-4F96-BCC9-47B2824DD3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11</xdr:col>
      <xdr:colOff>0</xdr:colOff>
      <xdr:row>4</xdr:row>
      <xdr:rowOff>0</xdr:rowOff>
    </xdr:from>
    <xdr:ext cx="0" cy="134207"/>
    <xdr:pic>
      <xdr:nvPicPr>
        <xdr:cNvPr id="7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1786C8-AD74-46A2-8CC4-602BC42C1AA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11</xdr:col>
      <xdr:colOff>0</xdr:colOff>
      <xdr:row>4</xdr:row>
      <xdr:rowOff>0</xdr:rowOff>
    </xdr:from>
    <xdr:ext cx="0" cy="134207"/>
    <xdr:pic>
      <xdr:nvPicPr>
        <xdr:cNvPr id="7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8DAE0EC-27B9-46F5-BD2D-6823975478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11</xdr:col>
      <xdr:colOff>0</xdr:colOff>
      <xdr:row>4</xdr:row>
      <xdr:rowOff>0</xdr:rowOff>
    </xdr:from>
    <xdr:ext cx="0" cy="134207"/>
    <xdr:pic>
      <xdr:nvPicPr>
        <xdr:cNvPr id="7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FB7F448-DA28-43A4-A957-A8A789789FC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11</xdr:col>
      <xdr:colOff>0</xdr:colOff>
      <xdr:row>4</xdr:row>
      <xdr:rowOff>0</xdr:rowOff>
    </xdr:from>
    <xdr:ext cx="0" cy="134207"/>
    <xdr:pic>
      <xdr:nvPicPr>
        <xdr:cNvPr id="7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3C4F71A-6713-4C2E-BFC2-E38E24B8B6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11</xdr:col>
      <xdr:colOff>0</xdr:colOff>
      <xdr:row>4</xdr:row>
      <xdr:rowOff>0</xdr:rowOff>
    </xdr:from>
    <xdr:ext cx="0" cy="134207"/>
    <xdr:pic>
      <xdr:nvPicPr>
        <xdr:cNvPr id="7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F9F23CD-D4AD-4F6D-92BE-CD0A367EBB8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11</xdr:col>
      <xdr:colOff>0</xdr:colOff>
      <xdr:row>4</xdr:row>
      <xdr:rowOff>0</xdr:rowOff>
    </xdr:from>
    <xdr:ext cx="0" cy="134207"/>
    <xdr:pic>
      <xdr:nvPicPr>
        <xdr:cNvPr id="7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D5B8F04-4A73-49DA-A3E1-E0E3F5E5A48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11</xdr:col>
      <xdr:colOff>0</xdr:colOff>
      <xdr:row>4</xdr:row>
      <xdr:rowOff>0</xdr:rowOff>
    </xdr:from>
    <xdr:ext cx="0" cy="134207"/>
    <xdr:pic>
      <xdr:nvPicPr>
        <xdr:cNvPr id="714" name="Picture 71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C722253-4769-4709-AEA2-E65683462B8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11</xdr:col>
      <xdr:colOff>0</xdr:colOff>
      <xdr:row>4</xdr:row>
      <xdr:rowOff>0</xdr:rowOff>
    </xdr:from>
    <xdr:ext cx="0" cy="134207"/>
    <xdr:pic>
      <xdr:nvPicPr>
        <xdr:cNvPr id="7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1525ADB-E6ED-4160-A450-8DA5804BCFE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11</xdr:col>
      <xdr:colOff>0</xdr:colOff>
      <xdr:row>4</xdr:row>
      <xdr:rowOff>0</xdr:rowOff>
    </xdr:from>
    <xdr:ext cx="0" cy="134207"/>
    <xdr:pic>
      <xdr:nvPicPr>
        <xdr:cNvPr id="716" name="Picture 715"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C945378-6219-4458-B771-93CA82BE865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11</xdr:col>
      <xdr:colOff>0</xdr:colOff>
      <xdr:row>4</xdr:row>
      <xdr:rowOff>0</xdr:rowOff>
    </xdr:from>
    <xdr:ext cx="0" cy="134207"/>
    <xdr:pic>
      <xdr:nvPicPr>
        <xdr:cNvPr id="7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3793444-400F-45A1-AED3-EA5D1B8F99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11</xdr:col>
      <xdr:colOff>0</xdr:colOff>
      <xdr:row>4</xdr:row>
      <xdr:rowOff>0</xdr:rowOff>
    </xdr:from>
    <xdr:ext cx="0" cy="134207"/>
    <xdr:pic>
      <xdr:nvPicPr>
        <xdr:cNvPr id="7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642F9C5-A3C7-46D0-9CE2-092C5575261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11</xdr:col>
      <xdr:colOff>0</xdr:colOff>
      <xdr:row>4</xdr:row>
      <xdr:rowOff>0</xdr:rowOff>
    </xdr:from>
    <xdr:ext cx="0" cy="134207"/>
    <xdr:pic>
      <xdr:nvPicPr>
        <xdr:cNvPr id="7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D019D14-B83B-482B-9E9F-9226A97582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11</xdr:col>
      <xdr:colOff>0</xdr:colOff>
      <xdr:row>4</xdr:row>
      <xdr:rowOff>0</xdr:rowOff>
    </xdr:from>
    <xdr:ext cx="0" cy="134207"/>
    <xdr:pic>
      <xdr:nvPicPr>
        <xdr:cNvPr id="7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CAB0A68-0F1D-40E3-99DA-4D7E474636C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11</xdr:col>
      <xdr:colOff>0</xdr:colOff>
      <xdr:row>4</xdr:row>
      <xdr:rowOff>0</xdr:rowOff>
    </xdr:from>
    <xdr:ext cx="0" cy="134207"/>
    <xdr:pic>
      <xdr:nvPicPr>
        <xdr:cNvPr id="7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F8FBF99-ADA0-4071-BA8F-C41858104D7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11</xdr:col>
      <xdr:colOff>0</xdr:colOff>
      <xdr:row>4</xdr:row>
      <xdr:rowOff>0</xdr:rowOff>
    </xdr:from>
    <xdr:ext cx="0" cy="134207"/>
    <xdr:pic>
      <xdr:nvPicPr>
        <xdr:cNvPr id="7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42649E8-9662-4989-A8EC-459B3B95A98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35175" y="676275"/>
          <a:ext cx="0" cy="134207"/>
        </a:xfrm>
        <a:prstGeom prst="rect">
          <a:avLst/>
        </a:prstGeom>
        <a:noFill/>
      </xdr:spPr>
    </xdr:pic>
    <xdr:clientData/>
  </xdr:oneCellAnchor>
  <xdr:oneCellAnchor>
    <xdr:from>
      <xdr:col>11</xdr:col>
      <xdr:colOff>0</xdr:colOff>
      <xdr:row>4</xdr:row>
      <xdr:rowOff>0</xdr:rowOff>
    </xdr:from>
    <xdr:ext cx="0" cy="134207"/>
    <xdr:pic>
      <xdr:nvPicPr>
        <xdr:cNvPr id="7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8C16D13-D023-44CD-8AB1-301D78D22F5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35175" y="676275"/>
          <a:ext cx="0" cy="134207"/>
        </a:xfrm>
        <a:prstGeom prst="rect">
          <a:avLst/>
        </a:prstGeom>
        <a:noFill/>
      </xdr:spPr>
    </xdr:pic>
    <xdr:clientData/>
  </xdr:oneCellAnchor>
  <xdr:oneCellAnchor>
    <xdr:from>
      <xdr:col>11</xdr:col>
      <xdr:colOff>0</xdr:colOff>
      <xdr:row>4</xdr:row>
      <xdr:rowOff>0</xdr:rowOff>
    </xdr:from>
    <xdr:ext cx="0" cy="134207"/>
    <xdr:pic>
      <xdr:nvPicPr>
        <xdr:cNvPr id="7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634AB92-4691-438C-89E1-3B298F39FB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11</xdr:col>
      <xdr:colOff>0</xdr:colOff>
      <xdr:row>4</xdr:row>
      <xdr:rowOff>0</xdr:rowOff>
    </xdr:from>
    <xdr:ext cx="0" cy="134207"/>
    <xdr:pic>
      <xdr:nvPicPr>
        <xdr:cNvPr id="7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FC532A5-0C3F-4525-B563-29185D3059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3</xdr:col>
      <xdr:colOff>657225</xdr:colOff>
      <xdr:row>2</xdr:row>
      <xdr:rowOff>57150</xdr:rowOff>
    </xdr:from>
    <xdr:ext cx="0" cy="134207"/>
    <xdr:pic>
      <xdr:nvPicPr>
        <xdr:cNvPr id="728" name="Picture 63" descr="C:\Users\hfreeth\AppData\Local\Microsoft\Windows\Temporary Internet Files\Content.IE5\XLHOTTUP\MM900254501[1].gif">
          <a:extLst>
            <a:ext uri="{FF2B5EF4-FFF2-40B4-BE49-F238E27FC236}">
              <a16:creationId xmlns:a16="http://schemas.microsoft.com/office/drawing/2014/main" id="{A25FFC4E-9038-4F3D-B527-0A245900013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52825" y="676275"/>
          <a:ext cx="0" cy="134207"/>
        </a:xfrm>
        <a:prstGeom prst="rect">
          <a:avLst/>
        </a:prstGeom>
        <a:noFill/>
      </xdr:spPr>
    </xdr:pic>
    <xdr:clientData/>
  </xdr:oneCellAnchor>
  <xdr:oneCellAnchor>
    <xdr:from>
      <xdr:col>1</xdr:col>
      <xdr:colOff>657225</xdr:colOff>
      <xdr:row>4</xdr:row>
      <xdr:rowOff>0</xdr:rowOff>
    </xdr:from>
    <xdr:ext cx="0" cy="134207"/>
    <xdr:pic>
      <xdr:nvPicPr>
        <xdr:cNvPr id="453" name="Picture 63" descr="C:\Users\hfreeth\AppData\Local\Microsoft\Windows\Temporary Internet Files\Content.IE5\XLHOTTUP\MM900254501[1].gif">
          <a:extLst>
            <a:ext uri="{FF2B5EF4-FFF2-40B4-BE49-F238E27FC236}">
              <a16:creationId xmlns:a16="http://schemas.microsoft.com/office/drawing/2014/main" id="{AC3FD68C-D87B-47B0-AB89-2862E7E0089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706725" y="619125"/>
          <a:ext cx="0" cy="134207"/>
        </a:xfrm>
        <a:prstGeom prst="rect">
          <a:avLst/>
        </a:prstGeom>
        <a:noFill/>
      </xdr:spPr>
    </xdr:pic>
    <xdr:clientData/>
  </xdr:oneCellAnchor>
  <xdr:oneCellAnchor>
    <xdr:from>
      <xdr:col>1</xdr:col>
      <xdr:colOff>657225</xdr:colOff>
      <xdr:row>2</xdr:row>
      <xdr:rowOff>57150</xdr:rowOff>
    </xdr:from>
    <xdr:ext cx="0" cy="134207"/>
    <xdr:pic>
      <xdr:nvPicPr>
        <xdr:cNvPr id="460" name="Picture 63" descr="C:\Users\hfreeth\AppData\Local\Microsoft\Windows\Temporary Internet Files\Content.IE5\XLHOTTUP\MM900254501[1].gif">
          <a:extLst>
            <a:ext uri="{FF2B5EF4-FFF2-40B4-BE49-F238E27FC236}">
              <a16:creationId xmlns:a16="http://schemas.microsoft.com/office/drawing/2014/main" id="{6E1C3C25-6BD7-4EB6-B57E-5B8AB5CC754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706725" y="466725"/>
          <a:ext cx="0" cy="134207"/>
        </a:xfrm>
        <a:prstGeom prst="rect">
          <a:avLst/>
        </a:prstGeom>
        <a:noFill/>
      </xdr:spPr>
    </xdr:pic>
    <xdr:clientData/>
  </xdr:oneCellAnchor>
  <xdr:oneCellAnchor>
    <xdr:from>
      <xdr:col>11</xdr:col>
      <xdr:colOff>0</xdr:colOff>
      <xdr:row>4</xdr:row>
      <xdr:rowOff>0</xdr:rowOff>
    </xdr:from>
    <xdr:ext cx="0" cy="134207"/>
    <xdr:pic>
      <xdr:nvPicPr>
        <xdr:cNvPr id="520"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A0D06ED3-9937-476C-B845-B8024DDA2D9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521"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5D4D65A7-F36C-43EA-A150-78249628D7D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525"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B12D0541-9015-4391-9672-8F569E18576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5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C2DFF87-FE13-4C3A-8F51-E2D152DCDA6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2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982433B4-FB9C-40DC-9039-7F0C7B0BE86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2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9ADC84A5-3511-4726-B28D-EDC79ABDAE0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30"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BAE14514-1E0E-4929-82FF-D674BA73B0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3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388E8AF-3E6E-448C-A966-BF7EFC68068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3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84220AB-AB6C-4D0F-AB84-D88C6F05A19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3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8F3E2F88-6F33-44C9-9178-4187A9F972E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3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F42371FF-EA80-434F-A21B-3264F72E29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35"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B81CACCE-4373-45EA-982C-BA08C3C5A1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3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F308BF3B-79B6-42FA-9BDC-8BA4DAE551A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3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C67FC41E-F166-4DF3-AE09-F20BDB02D6B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38"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4D42D99-7A98-47E5-A368-FEBF08C0930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39"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868F5693-4DAF-4EFC-B9E8-3B59218D3B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40"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3B6FD8BC-4B57-4176-953F-3C1535D947A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41"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45CBBE6-EAA8-4709-90B7-B823EED997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42"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10BE6FDA-13E8-4BD6-AE6C-7C1088D39BF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4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1EDFF29F-AFCE-43B2-A37D-265D5743A96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4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68CA142-4B63-4174-81D1-4D4A161271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4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5386CE07-E953-45D1-A2F3-AB7945F541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4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224385BD-24DE-40DA-BDE3-021A9A6FC33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4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80C5BB2-53D1-4E40-B53C-D41B66142E7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48" name="Picture 747"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885EBD0C-A740-4CF3-8EFA-80E0E602F3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49"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75C4596D-EE6C-4CB1-80DF-FFBE38E1AF4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535462C-779C-40C2-ACFE-F41B98F8031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1AAE32-91D4-4CF6-98C2-96632C2566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5C9063F-A170-4FEB-A6F1-874D708FAD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B56BC55-2E8D-4F9B-A1BE-7A84AA0A2A2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0615E1D-1404-49EC-B7CF-BF1B495671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2FA08BE-8563-4917-842A-7449346FC86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FA79FA5-E824-4DE6-823B-B571A5772B5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AA005D5-D749-4EED-B78C-0F5223E1E1A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58" name="Picture 757"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EC471A5-D4C0-4110-9155-13258F70525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5140D58-E5EE-47F6-8B02-96AAB5EE52B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95F4DA9-3355-4B7D-9C90-14ADB2E48A0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0895065-AF89-4A7D-B8CC-E4AADA2D606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EDE299A-7267-4CB7-A767-B2AE83EE3ED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A103FAA-3E1A-4BC3-B4EA-6975CADB2B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CAF8659-0561-4583-AAA3-BEC2F15A26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21FE58F-F65D-4E98-986B-D737405A0C6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1C41568-F459-438D-B5F1-E7BEE1E4D2E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AB217AC-0FDA-438F-9E65-AA1FAD54E27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68" name="Picture 767"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A3B46A6-9CA8-4B5B-952A-BD2BC2F763B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72FCB06-9F52-4411-AD6E-6F0259FE8C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F63083E-82AB-44ED-979B-72C66F46983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F46A178-FBAB-40DB-9C76-E20E72638B1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5727C4-4C2E-46E3-9284-A8AF7876AB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FB50C63-0964-4191-AC29-658725F1E0C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4B3D75-6A9A-4102-ABFA-A73875604F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6E53027-DB79-4444-88B4-811593A89C7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199ECC4-74B1-4EA4-A544-E87093E8A62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290497F-4D69-48BD-AC42-14C64A0A926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F516A43-0DE7-4155-8BC6-97CF59729D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FDA0D53-D5A1-4A74-A2A8-C16A3AD9F18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293B244-BB6F-45D6-A7E0-FE877868883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AB43BE2-17B9-4CCB-91DC-DF67CE65326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82178EF-F6B7-47BE-804D-4245294B040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70B64D3-4601-4D0F-9234-03219E4E59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C1CDEB9-E8B2-4DB4-A2E8-AB3F21AE2E3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B4D9492-F5B5-48EE-A83B-ABE1F911C5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FE93D81-397E-4936-8516-1D8FA41316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DA71E64-6715-4B92-94A0-19060C77C1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8658EC5-27CF-4EB6-9ABE-2208A6929F9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D971B90-941C-404B-BC22-4A8DACBDE8B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43072B2-7413-4A30-B8B6-DF50EE4E76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FBBB1A3-03AB-40EB-BB97-95D3679F16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47BD82F-F94C-4B91-9E1B-7A5DCBB4C19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A92D99F-2930-48A3-880A-B94AF2693C4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D87598C-CD4F-4C31-9D17-A7DEE2D62A1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4CE7BFF-6B6A-4B1E-B630-667E66C6990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47DAAD2-15CE-4B90-8874-2018D0FF470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F8DAA11-038F-46E3-AC70-C18EF61A20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2252BB0-EFAD-4F17-A4E0-149A5DA7900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7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C9A2844-CDB5-456E-9C2A-D2F59B8642E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00" name="Picture 79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652E361-7752-4394-B1DC-CD330D94248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3B87395-BF2F-4363-89EC-6139E6B809A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0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D31F40BF-A793-418B-9049-35C839CF244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03"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F083A035-6368-4950-80F0-977C9662690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352E22A-6D2F-4DD1-854B-6BEA2D90711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0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CC16F5B9-65B7-4B5B-9F11-097531FD62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0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284A8F07-9677-4ED5-A308-B84DF6C13B5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07"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A3CE4752-E191-4ABD-80D0-20646D29E85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0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FF42159-F614-430A-8260-9B4BD432059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0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9B9B8B4B-0929-4F43-9A6B-DD0C8589117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FD9FED6D-4AE9-4A69-B8BD-D8CADAF725B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84C10341-3650-4472-A9C0-833E24A5380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12"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6C832411-27D9-4C7A-9A8E-3A831F78AA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1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A16E6C43-301E-4C34-9990-BC4CE2F8845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AA8F49D3-C4A6-4B40-930A-6E22BD4791D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E2AA0561-99C6-4DBD-8F47-C4BCC7F02B0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16"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9EFD3F2A-090E-49C9-959A-EBCA76FA94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17"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C04F0781-07EC-4C65-B68D-B8D44469297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18"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D3A740D3-9D13-4A61-A81E-CDA101F304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19"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C36E7CDA-791F-4F80-A4EC-93B81EBF1E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2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76C6A522-CBEB-481F-A6E5-4D58D23D49F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F283A78-E726-41E4-90D8-6C17F1A2E3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B4C94CAE-F818-4E59-B71F-0967D504737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392A2A01-11BD-4059-8EFE-A5C670568E7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2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A688AAD4-EF16-46C9-A093-A4C6B5D7388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25" name="Picture 824"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B3248421-CDE1-4C99-B2A8-D1B11885C55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26"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57ECAEE0-576E-435D-BE06-38F4211C291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75C91E0-7CB9-4B80-8D99-7570ED13512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E7BE26E-27DD-467F-9180-332AFEA249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1D75054-700A-49D1-AC8F-DD43F82F9A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ACB3F4B-CC2D-428B-964A-729E5AABC7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881DD68-9D5F-4250-919E-13E8171F84C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3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0F6F73B-BAF8-498E-BB58-B9203B85EF4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B1E4183-14F3-4D4C-83AC-9E5F4719FA1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70656B8-3E28-4374-AF5C-3905CF8B34E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66BB75-4EAF-44B9-867B-A223AB84411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AA74115-0778-4932-A9D0-E3016C6DF73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3E90E6E-DF61-436D-B1DF-B89C9797C61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444EBC6-8B05-434B-B70E-8C309410F49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3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970784B-2D83-406C-872F-0A112A15CED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4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66A82A9-FD92-40FC-A88C-2ACD6EA8D43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4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6E71C3F-6BC4-4C70-B473-72658709CCE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4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F4D7A64-1BA6-4EB4-87D3-8B72A73838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C57E760-9368-40F4-90A2-B920E530919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B733BAA-B94E-4940-B892-FE124032074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6E26C8-4B8E-4EC9-8E09-60AB1EB0DB9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150892C-AA52-4E63-B17C-25A5419C7C6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808CBC9-E732-4770-8A77-32FEE9638A4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8A6C723-6EC5-48B9-B446-A91D746808D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3224016-5809-4B3A-A677-4DC4C2F139D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55C1A45-5CA6-49EA-94A5-25AEDBE1885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A31D491-8C75-410C-B605-89F40883654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5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E224F3EA-9CC9-4B7C-B3BC-52CBAFEB4BC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53"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76EF69A2-24BF-4936-9494-81E9FD8717A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9F7BA10-0CCE-494F-BA09-A1D3D1D78D8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5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EEDF39A5-CDE9-4873-8BAA-C26ADCB0CB3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5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1625A630-B2C9-434E-99F5-63E585BF145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57"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9DCFBBB-A9A0-4650-88D5-57419788111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5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84882BD-A544-4E7D-B721-0BFB303563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5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9DB508E0-10AE-49D1-946D-C862E23740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6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BAB75E13-C6B6-4D9F-B6B9-C9EC8758A6E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6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EE7C011D-6096-416F-A42A-3F66B0C9BA3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62"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613A18FD-43A1-4EBB-B0BC-5FE55D2A1B3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6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F83B012-FB87-44B8-A950-7072786A012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6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FC162B4C-C22C-4EEE-96BA-DDE50135737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6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CCD1691B-73DC-4DA1-959A-E82747E089F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66"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50F9CAB1-F3DF-4D4A-AE1E-7B1CB85D60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67"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E27BD65E-8D82-4BDB-A494-055B097224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68"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D527D58-EAC7-4076-B813-7031CEF99A4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69"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E814AA43-4906-4E14-9954-B7AD86199B2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7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999CFEB6-167F-4C28-B34A-26C27798D7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7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6328FD48-D6D0-4FA9-AFC5-68D39DB72C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7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C17C1709-9F4E-438A-8EFC-160437A5D8E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7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16C6BBD6-DF94-45BF-8B66-CA9D9ADA3F1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7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18B87DD-8721-4F71-B67F-744287D1CC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75" name="Picture 874"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AFFE080C-25E4-4902-B35A-7314853F2A4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76"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D5710267-4EE8-4E4F-BD26-DF575DD7D5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1AF5C89-C6E3-4583-98FD-701285D1262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0DF0EEA-F5F3-4C18-9F6C-2386FA2516B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AA3E710-B70F-4444-96EA-405D937AB0D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CD9BA95-C0BA-4B6B-9EBA-DB110B7AAE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31924C0-F38F-4D53-8883-5C551E07BEF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02856CD-F8CB-4A83-912A-8D29803807B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76DE4AD-4CA1-4EB4-A9F5-10584532081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CAEBADD-A49A-46CD-8CA5-2B9951E974F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63181EE-02C3-4B2C-BEA6-71B2E452C4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82A4876-1DF4-4F40-A640-F668F056779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C314DE-7B3A-4125-AB00-D8354D35417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41F2CDC-BE64-40C2-9C33-BABCE5ADD14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FA6A33E-7CF1-465A-AD00-2E22F934D55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7226ACF-1171-401F-9AD7-22AA2873F26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89004A0-328C-4059-BE1D-DFD8CF019E6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2712AE7-7DE9-418C-9BC7-EEF00A2D47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622EB8C-FE74-45E6-A4CB-C5DF7F327D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61E5873-E099-40E4-8CE3-5E60DFE5521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3A759AB-FB08-4AE9-8329-784662525B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96"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6D8E0BD-7EAB-4F82-AEFF-C505CF63E36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661239E-BBA9-4D61-961E-8C77A448B43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98" name="Picture 897"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4AC8180-30AC-472E-9D35-4BE227EF056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8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C5C6E79-6944-446B-8C82-437C85FF0A8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00" name="Picture 89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1703700-D903-4A6D-96E1-9731E7368CA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8DDF751-F474-4270-B8C9-1586195DB41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81E2A1F-D20F-4F59-A671-EC0EEFAEE2B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A2282CB-3382-46BB-8EF5-7E93CA10F48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04"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D96405C0-5948-4245-BE63-517A6A4B290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05"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7E8349EF-B036-4947-A439-3719AFE3BEC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D777D46-C428-4506-BA7C-CC09AF6E35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0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804C698C-AEFB-4AAE-8D49-CC94FC8885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0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E11C10E-4701-41B1-B744-77F2B80E280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0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DBB8782D-5515-4530-AA75-3FFF56FE7C1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C521F186-E59B-4B22-9281-12BBAE619AF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7D99599-1429-4637-B574-800E53F43D4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F4EAE33C-6303-4554-BC87-F8E39B23B7D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1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71648B53-5C3A-428F-926F-1D4D395B823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14"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F601271B-09EC-49F7-AA63-9D0FAA7093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40EED404-B70C-4EC1-AEBD-6E8CA26A0D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612DDB2E-330C-4345-98A2-F7509822757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1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B1011529-3898-4D82-9310-2A51D0E73A2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1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5F56299A-904D-4DA9-B118-0401331230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19"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14E7F5BF-DE5E-4658-980F-1DF631DFE40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20"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C626091B-FF5C-42E9-BD6D-08E9DCCFCA3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21"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9DA94C57-F62D-4EF5-BFF4-8F61227E651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C1C1599E-8B11-4471-ADC5-E9039CF9D4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B0BF3083-A61B-43A8-A8B9-C4899510EC4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5E29AC12-8621-455C-A066-54E41747A1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2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58AE40A-7D50-4905-9A99-0E8F0ABE60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D488068C-A83A-450E-9BCD-563458A0E21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27" name="Picture 926"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69A9C6D1-3098-463C-8829-A29E6BBC0B9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2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3B30756A-C361-4655-B444-A6CF1F9A02E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04B9358-D393-4A47-94DF-88130742223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CF850BC-76A2-4F6A-83BF-ED8C26B26F2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034A9F7-AFAE-4288-8171-97F490BFE1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3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1824B3E-BEFC-4E8D-A5CC-8A8EF91A214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8814B36-590B-44B5-85D2-4C39DC2447A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E6FBE54-9BD0-49E4-93E6-B5D66F0453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50E94A3-228D-4016-A40F-635B6BABB6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2F71803-AAA0-4328-9A33-F26A0D36463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FB69364-CFD8-47DF-9323-965A808F22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C1CAD4-75FC-4CB7-99EB-BA1428F4D7C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3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E9A8210-F4C0-46E0-86AF-F03AC932FF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4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0B0F6B3-103C-4013-945A-4F8F93F0CAE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4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F03AF4A-C244-47C0-8D68-F0525F223C9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4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76DC49B-8A08-4FE4-B922-4F704C8828F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1FACF8A-F76B-4730-A3E8-957F100AD83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171432A-2B04-425A-B95A-2EFDB2F84E2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F20F190-7103-414D-AA11-6BC5E7EE58D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680D2A-FD28-4AA5-A7D8-941FF1C0F26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C9616E4-D31F-4CCA-908B-F279D258DA7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48" name="Picture 947"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953AE74-42D6-4A62-A250-3FA75319613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35F93D-EC8A-44BC-989C-D1FD5B9A73F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50" name="Picture 94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8CF5E0E-D7AC-4280-93BB-56CBD062C2B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7627D79-3D04-4B49-A737-4C9A9C2DA7A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B86F892-3149-4989-BF66-82EEA6E6C41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3067D5A-3EFE-4B4E-AA27-FA34951121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54" name="Picture 95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FBB35D4-9C32-4E5B-AEA5-572D7383E5D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43CF94E-9C15-4F5F-BEF3-4AD1902C3BD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56" name="Picture 955"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0C8EAEC-ADF8-4707-855A-8043F83E6B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DA04126-8D43-41E2-B54A-9EFDC777F37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E31CA66-C2C7-41F6-A484-FEA8DF475DE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6C3BF24-F686-4DDD-AC45-39FA7C336A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C9BFAEC-D28B-46CF-A1F3-14D58E6A73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02320D1-1B73-4BE1-90DA-2E6E62D00C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55E1B89-6B88-4A44-A330-860362919C5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2A06E7F-F5E5-4454-B0C3-C4EA696C75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DDD89EB-1525-4700-9852-9754E75DEB0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E396028-2499-4973-98EE-5EFA51B59DA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40FD917-3DFF-4B3A-B0DB-8EDF085CB9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A28CCBC-9234-4E4C-A16C-11CCDFF4EC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7DD0895-EA25-4871-8B65-9678D560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0D8FE97-D875-47A7-A742-BC8FFECAE94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6EC279A-6E7E-4528-BC8F-B4E99A2E652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3B81D0C-1DFD-48D6-9DDA-E02BD64313E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378225" y="828675"/>
          <a:ext cx="0" cy="134207"/>
        </a:xfrm>
        <a:prstGeom prst="rect">
          <a:avLst/>
        </a:prstGeom>
        <a:noFill/>
      </xdr:spPr>
    </xdr:pic>
    <xdr:clientData/>
  </xdr:oneCellAnchor>
  <xdr:oneCellAnchor>
    <xdr:from>
      <xdr:col>11</xdr:col>
      <xdr:colOff>0</xdr:colOff>
      <xdr:row>4</xdr:row>
      <xdr:rowOff>0</xdr:rowOff>
    </xdr:from>
    <xdr:ext cx="0" cy="134207"/>
    <xdr:pic>
      <xdr:nvPicPr>
        <xdr:cNvPr id="972" name="Picture 97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8C2AC3C-3B4E-4113-886A-F78C010B23E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235475" y="828675"/>
          <a:ext cx="0" cy="134207"/>
        </a:xfrm>
        <a:prstGeom prst="rect">
          <a:avLst/>
        </a:prstGeom>
        <a:noFill/>
      </xdr:spPr>
    </xdr:pic>
    <xdr:clientData/>
  </xdr:oneCellAnchor>
  <xdr:oneCellAnchor>
    <xdr:from>
      <xdr:col>11</xdr:col>
      <xdr:colOff>0</xdr:colOff>
      <xdr:row>4</xdr:row>
      <xdr:rowOff>0</xdr:rowOff>
    </xdr:from>
    <xdr:ext cx="0" cy="134207"/>
    <xdr:pic>
      <xdr:nvPicPr>
        <xdr:cNvPr id="9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9D91E4B-62E9-410A-B8AA-54760B66F87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235475" y="828675"/>
          <a:ext cx="0" cy="134207"/>
        </a:xfrm>
        <a:prstGeom prst="rect">
          <a:avLst/>
        </a:prstGeom>
        <a:noFill/>
      </xdr:spPr>
    </xdr:pic>
    <xdr:clientData/>
  </xdr:oneCellAnchor>
  <xdr:oneCellAnchor>
    <xdr:from>
      <xdr:col>11</xdr:col>
      <xdr:colOff>0</xdr:colOff>
      <xdr:row>4</xdr:row>
      <xdr:rowOff>0</xdr:rowOff>
    </xdr:from>
    <xdr:ext cx="0" cy="134207"/>
    <xdr:pic>
      <xdr:nvPicPr>
        <xdr:cNvPr id="9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C109129-C82D-4B21-8154-10545717928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11</xdr:col>
      <xdr:colOff>0</xdr:colOff>
      <xdr:row>4</xdr:row>
      <xdr:rowOff>0</xdr:rowOff>
    </xdr:from>
    <xdr:ext cx="0" cy="134207"/>
    <xdr:pic>
      <xdr:nvPicPr>
        <xdr:cNvPr id="9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FF3CCD-DFBA-4D4D-9932-0D5A9901FE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11</xdr:col>
      <xdr:colOff>0</xdr:colOff>
      <xdr:row>4</xdr:row>
      <xdr:rowOff>0</xdr:rowOff>
    </xdr:from>
    <xdr:ext cx="0" cy="134207"/>
    <xdr:pic>
      <xdr:nvPicPr>
        <xdr:cNvPr id="9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39F9FEC-4E0C-41A7-A64F-F68BCDC58E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11</xdr:col>
      <xdr:colOff>0</xdr:colOff>
      <xdr:row>4</xdr:row>
      <xdr:rowOff>0</xdr:rowOff>
    </xdr:from>
    <xdr:ext cx="0" cy="134207"/>
    <xdr:pic>
      <xdr:nvPicPr>
        <xdr:cNvPr id="9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1F1ADB4-1724-41CA-84A6-4CA727F0B1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11</xdr:col>
      <xdr:colOff>0</xdr:colOff>
      <xdr:row>4</xdr:row>
      <xdr:rowOff>0</xdr:rowOff>
    </xdr:from>
    <xdr:ext cx="0" cy="134207"/>
    <xdr:pic>
      <xdr:nvPicPr>
        <xdr:cNvPr id="9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9D385E7-0619-496E-B408-38C221F47A8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11</xdr:col>
      <xdr:colOff>0</xdr:colOff>
      <xdr:row>4</xdr:row>
      <xdr:rowOff>0</xdr:rowOff>
    </xdr:from>
    <xdr:ext cx="0" cy="134207"/>
    <xdr:pic>
      <xdr:nvPicPr>
        <xdr:cNvPr id="9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84C2818-3F77-4D7E-9535-859560D9DF2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11</xdr:col>
      <xdr:colOff>0</xdr:colOff>
      <xdr:row>4</xdr:row>
      <xdr:rowOff>0</xdr:rowOff>
    </xdr:from>
    <xdr:ext cx="0" cy="134207"/>
    <xdr:pic>
      <xdr:nvPicPr>
        <xdr:cNvPr id="9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8208F77-F0C7-4ED8-B880-230128EE3A0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11</xdr:col>
      <xdr:colOff>0</xdr:colOff>
      <xdr:row>4</xdr:row>
      <xdr:rowOff>0</xdr:rowOff>
    </xdr:from>
    <xdr:ext cx="0" cy="134207"/>
    <xdr:pic>
      <xdr:nvPicPr>
        <xdr:cNvPr id="9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51DF0A3-F856-4832-98A4-1050B8A02F4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45175" y="828675"/>
          <a:ext cx="0" cy="134207"/>
        </a:xfrm>
        <a:prstGeom prst="rect">
          <a:avLst/>
        </a:prstGeom>
        <a:noFill/>
      </xdr:spPr>
    </xdr:pic>
    <xdr:clientData/>
  </xdr:oneCellAnchor>
  <xdr:oneCellAnchor>
    <xdr:from>
      <xdr:col>11</xdr:col>
      <xdr:colOff>0</xdr:colOff>
      <xdr:row>4</xdr:row>
      <xdr:rowOff>0</xdr:rowOff>
    </xdr:from>
    <xdr:ext cx="0" cy="134207"/>
    <xdr:pic>
      <xdr:nvPicPr>
        <xdr:cNvPr id="982" name="Picture 98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48A4D5-B64C-40B8-83E1-BA837BD0E17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11</xdr:col>
      <xdr:colOff>0</xdr:colOff>
      <xdr:row>4</xdr:row>
      <xdr:rowOff>0</xdr:rowOff>
    </xdr:from>
    <xdr:ext cx="0" cy="134207"/>
    <xdr:pic>
      <xdr:nvPicPr>
        <xdr:cNvPr id="9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47500FC-3623-457A-A485-A006093C368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11</xdr:col>
      <xdr:colOff>0</xdr:colOff>
      <xdr:row>4</xdr:row>
      <xdr:rowOff>0</xdr:rowOff>
    </xdr:from>
    <xdr:ext cx="0" cy="134207"/>
    <xdr:pic>
      <xdr:nvPicPr>
        <xdr:cNvPr id="984" name="Picture 98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E43A7DB-D491-4E61-A71A-76024CE271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11</xdr:col>
      <xdr:colOff>0</xdr:colOff>
      <xdr:row>4</xdr:row>
      <xdr:rowOff>0</xdr:rowOff>
    </xdr:from>
    <xdr:ext cx="0" cy="134207"/>
    <xdr:pic>
      <xdr:nvPicPr>
        <xdr:cNvPr id="9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466CD11-9AD0-4D46-A923-4CC884BD36F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11</xdr:col>
      <xdr:colOff>0</xdr:colOff>
      <xdr:row>4</xdr:row>
      <xdr:rowOff>0</xdr:rowOff>
    </xdr:from>
    <xdr:ext cx="0" cy="134207"/>
    <xdr:pic>
      <xdr:nvPicPr>
        <xdr:cNvPr id="9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97C8531-8FA3-4B3A-AA0D-154CC77DD8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11</xdr:col>
      <xdr:colOff>0</xdr:colOff>
      <xdr:row>4</xdr:row>
      <xdr:rowOff>0</xdr:rowOff>
    </xdr:from>
    <xdr:ext cx="0" cy="134207"/>
    <xdr:pic>
      <xdr:nvPicPr>
        <xdr:cNvPr id="9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4E3161C-D47B-4038-9B22-F845E31E963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02425" y="828675"/>
          <a:ext cx="0" cy="134207"/>
        </a:xfrm>
        <a:prstGeom prst="rect">
          <a:avLst/>
        </a:prstGeom>
        <a:noFill/>
      </xdr:spPr>
    </xdr:pic>
    <xdr:clientData/>
  </xdr:oneCellAnchor>
  <xdr:oneCellAnchor>
    <xdr:from>
      <xdr:col>11</xdr:col>
      <xdr:colOff>0</xdr:colOff>
      <xdr:row>4</xdr:row>
      <xdr:rowOff>0</xdr:rowOff>
    </xdr:from>
    <xdr:ext cx="0" cy="134207"/>
    <xdr:pic>
      <xdr:nvPicPr>
        <xdr:cNvPr id="9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B851A31-B4A0-4A4C-987B-7BEEB1E377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44650" y="828675"/>
          <a:ext cx="0" cy="134207"/>
        </a:xfrm>
        <a:prstGeom prst="rect">
          <a:avLst/>
        </a:prstGeom>
        <a:noFill/>
      </xdr:spPr>
    </xdr:pic>
    <xdr:clientData/>
  </xdr:oneCellAnchor>
  <xdr:oneCellAnchor>
    <xdr:from>
      <xdr:col>11</xdr:col>
      <xdr:colOff>0</xdr:colOff>
      <xdr:row>4</xdr:row>
      <xdr:rowOff>0</xdr:rowOff>
    </xdr:from>
    <xdr:ext cx="0" cy="134207"/>
    <xdr:pic>
      <xdr:nvPicPr>
        <xdr:cNvPr id="9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CCBBE70-CF20-479F-A5DC-289A0A3B75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44650" y="828675"/>
          <a:ext cx="0" cy="134207"/>
        </a:xfrm>
        <a:prstGeom prst="rect">
          <a:avLst/>
        </a:prstGeom>
        <a:noFill/>
      </xdr:spPr>
    </xdr:pic>
    <xdr:clientData/>
  </xdr:oneCellAnchor>
  <xdr:oneCellAnchor>
    <xdr:from>
      <xdr:col>11</xdr:col>
      <xdr:colOff>0</xdr:colOff>
      <xdr:row>4</xdr:row>
      <xdr:rowOff>0</xdr:rowOff>
    </xdr:from>
    <xdr:ext cx="0" cy="134207"/>
    <xdr:pic>
      <xdr:nvPicPr>
        <xdr:cNvPr id="9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C5D3510-7C59-469E-9138-28622696CFD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01900" y="828675"/>
          <a:ext cx="0" cy="134207"/>
        </a:xfrm>
        <a:prstGeom prst="rect">
          <a:avLst/>
        </a:prstGeom>
        <a:noFill/>
      </xdr:spPr>
    </xdr:pic>
    <xdr:clientData/>
  </xdr:oneCellAnchor>
  <xdr:oneCellAnchor>
    <xdr:from>
      <xdr:col>11</xdr:col>
      <xdr:colOff>0</xdr:colOff>
      <xdr:row>4</xdr:row>
      <xdr:rowOff>0</xdr:rowOff>
    </xdr:from>
    <xdr:ext cx="0" cy="134207"/>
    <xdr:pic>
      <xdr:nvPicPr>
        <xdr:cNvPr id="9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B86F3E2-DE78-4CB2-B546-AE9A0054548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01900" y="828675"/>
          <a:ext cx="0" cy="134207"/>
        </a:xfrm>
        <a:prstGeom prst="rect">
          <a:avLst/>
        </a:prstGeom>
        <a:noFill/>
      </xdr:spPr>
    </xdr:pic>
    <xdr:clientData/>
  </xdr:oneCellAnchor>
  <xdr:oneCellAnchor>
    <xdr:from>
      <xdr:col>11</xdr:col>
      <xdr:colOff>0</xdr:colOff>
      <xdr:row>4</xdr:row>
      <xdr:rowOff>0</xdr:rowOff>
    </xdr:from>
    <xdr:ext cx="0" cy="134207"/>
    <xdr:pic>
      <xdr:nvPicPr>
        <xdr:cNvPr id="9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FD3CBC0-C812-4A75-8033-9B1A37F7229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44650" y="828675"/>
          <a:ext cx="0" cy="134207"/>
        </a:xfrm>
        <a:prstGeom prst="rect">
          <a:avLst/>
        </a:prstGeom>
        <a:noFill/>
      </xdr:spPr>
    </xdr:pic>
    <xdr:clientData/>
  </xdr:oneCellAnchor>
  <xdr:oneCellAnchor>
    <xdr:from>
      <xdr:col>11</xdr:col>
      <xdr:colOff>0</xdr:colOff>
      <xdr:row>4</xdr:row>
      <xdr:rowOff>0</xdr:rowOff>
    </xdr:from>
    <xdr:ext cx="0" cy="134207"/>
    <xdr:pic>
      <xdr:nvPicPr>
        <xdr:cNvPr id="9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CC67C34-41BA-4B36-B592-6E7A6A53521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44650" y="828675"/>
          <a:ext cx="0" cy="134207"/>
        </a:xfrm>
        <a:prstGeom prst="rect">
          <a:avLst/>
        </a:prstGeom>
        <a:noFill/>
      </xdr:spPr>
    </xdr:pic>
    <xdr:clientData/>
  </xdr:oneCellAnchor>
  <xdr:oneCellAnchor>
    <xdr:from>
      <xdr:col>11</xdr:col>
      <xdr:colOff>0</xdr:colOff>
      <xdr:row>4</xdr:row>
      <xdr:rowOff>0</xdr:rowOff>
    </xdr:from>
    <xdr:ext cx="0" cy="134207"/>
    <xdr:pic>
      <xdr:nvPicPr>
        <xdr:cNvPr id="10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4E667A1-ED58-4F55-BB1E-6E384CF74AB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11</xdr:col>
      <xdr:colOff>0</xdr:colOff>
      <xdr:row>4</xdr:row>
      <xdr:rowOff>0</xdr:rowOff>
    </xdr:from>
    <xdr:ext cx="0" cy="134207"/>
    <xdr:pic>
      <xdr:nvPicPr>
        <xdr:cNvPr id="10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232656A-1B1A-4B72-91F4-FAB2C25041B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11</xdr:col>
      <xdr:colOff>0</xdr:colOff>
      <xdr:row>4</xdr:row>
      <xdr:rowOff>0</xdr:rowOff>
    </xdr:from>
    <xdr:ext cx="0" cy="134207"/>
    <xdr:pic>
      <xdr:nvPicPr>
        <xdr:cNvPr id="10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368205B-4632-42A1-9DD0-20EFB478263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11</xdr:col>
      <xdr:colOff>0</xdr:colOff>
      <xdr:row>4</xdr:row>
      <xdr:rowOff>0</xdr:rowOff>
    </xdr:from>
    <xdr:ext cx="0" cy="134207"/>
    <xdr:pic>
      <xdr:nvPicPr>
        <xdr:cNvPr id="10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F9448AF-5A4A-4F8B-A878-E190628CD86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11</xdr:col>
      <xdr:colOff>0</xdr:colOff>
      <xdr:row>4</xdr:row>
      <xdr:rowOff>0</xdr:rowOff>
    </xdr:from>
    <xdr:ext cx="0" cy="134207"/>
    <xdr:pic>
      <xdr:nvPicPr>
        <xdr:cNvPr id="10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661F476-2B1F-44DB-8DBC-7A926378C36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11</xdr:col>
      <xdr:colOff>0</xdr:colOff>
      <xdr:row>4</xdr:row>
      <xdr:rowOff>0</xdr:rowOff>
    </xdr:from>
    <xdr:ext cx="0" cy="134207"/>
    <xdr:pic>
      <xdr:nvPicPr>
        <xdr:cNvPr id="10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DF80E63-C29D-429A-9CBF-72BEF9DE43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76775" y="990600"/>
          <a:ext cx="0" cy="134207"/>
        </a:xfrm>
        <a:prstGeom prst="rect">
          <a:avLst/>
        </a:prstGeom>
        <a:noFill/>
      </xdr:spPr>
    </xdr:pic>
    <xdr:clientData/>
  </xdr:oneCellAnchor>
  <xdr:oneCellAnchor>
    <xdr:from>
      <xdr:col>17</xdr:col>
      <xdr:colOff>558512</xdr:colOff>
      <xdr:row>2</xdr:row>
      <xdr:rowOff>9525</xdr:rowOff>
    </xdr:from>
    <xdr:ext cx="180975" cy="172307"/>
    <xdr:pic>
      <xdr:nvPicPr>
        <xdr:cNvPr id="1006"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id="{0A09A4AA-4F8F-4734-AA5F-D93CD25E27A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969489" y="416502"/>
          <a:ext cx="180975" cy="172307"/>
        </a:xfrm>
        <a:prstGeom prst="rect">
          <a:avLst/>
        </a:prstGeom>
        <a:noFill/>
      </xdr:spPr>
    </xdr:pic>
    <xdr:clientData/>
  </xdr:oneCellAnchor>
  <xdr:oneCellAnchor>
    <xdr:from>
      <xdr:col>11</xdr:col>
      <xdr:colOff>0</xdr:colOff>
      <xdr:row>4</xdr:row>
      <xdr:rowOff>0</xdr:rowOff>
    </xdr:from>
    <xdr:ext cx="0" cy="134207"/>
    <xdr:pic>
      <xdr:nvPicPr>
        <xdr:cNvPr id="9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A3C5F9C-54C7-4F5D-B575-17EC1616D06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317825" y="1219200"/>
          <a:ext cx="0" cy="134207"/>
        </a:xfrm>
        <a:prstGeom prst="rect">
          <a:avLst/>
        </a:prstGeom>
        <a:noFill/>
      </xdr:spPr>
    </xdr:pic>
    <xdr:clientData/>
  </xdr:oneCellAnchor>
  <xdr:oneCellAnchor>
    <xdr:from>
      <xdr:col>11</xdr:col>
      <xdr:colOff>0</xdr:colOff>
      <xdr:row>4</xdr:row>
      <xdr:rowOff>0</xdr:rowOff>
    </xdr:from>
    <xdr:ext cx="0" cy="134207"/>
    <xdr:pic>
      <xdr:nvPicPr>
        <xdr:cNvPr id="9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1F4E123-5CA8-45C7-B85C-D272B5B192A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317825" y="1219200"/>
          <a:ext cx="0" cy="1342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152399</xdr:colOff>
      <xdr:row>1</xdr:row>
      <xdr:rowOff>28574</xdr:rowOff>
    </xdr:from>
    <xdr:to>
      <xdr:col>5</xdr:col>
      <xdr:colOff>523874</xdr:colOff>
      <xdr:row>21</xdr:row>
      <xdr:rowOff>0</xdr:rowOff>
    </xdr:to>
    <xdr:graphicFrame macro="">
      <xdr:nvGraphicFramePr>
        <xdr:cNvPr id="25" name="Chart 24">
          <a:extLst>
            <a:ext uri="{FF2B5EF4-FFF2-40B4-BE49-F238E27FC236}">
              <a16:creationId xmlns:a16="http://schemas.microsoft.com/office/drawing/2014/main" id="{00000000-0008-0000-03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306161</xdr:colOff>
      <xdr:row>15</xdr:row>
      <xdr:rowOff>23132</xdr:rowOff>
    </xdr:from>
    <xdr:ext cx="180975" cy="171450"/>
    <xdr:pic>
      <xdr:nvPicPr>
        <xdr:cNvPr id="66"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BA1EB98B-09EB-406B-99BC-5490F366D9A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64461" y="3290207"/>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304800</xdr:colOff>
      <xdr:row>15</xdr:row>
      <xdr:rowOff>13607</xdr:rowOff>
    </xdr:from>
    <xdr:ext cx="180975" cy="171450"/>
    <xdr:pic>
      <xdr:nvPicPr>
        <xdr:cNvPr id="6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101F95FF-7A68-445B-9939-95AA4067C8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15600" y="3280682"/>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297996</xdr:colOff>
      <xdr:row>15</xdr:row>
      <xdr:rowOff>13607</xdr:rowOff>
    </xdr:from>
    <xdr:ext cx="180975" cy="171450"/>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793E3E-CD91-4160-A599-DFC8A52893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61121" y="3280682"/>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390525</xdr:colOff>
      <xdr:row>15</xdr:row>
      <xdr:rowOff>23133</xdr:rowOff>
    </xdr:from>
    <xdr:ext cx="180975" cy="171450"/>
    <xdr:pic>
      <xdr:nvPicPr>
        <xdr:cNvPr id="6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54C32122-4A27-4142-9A79-FA4AEA8B2A8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25200" y="3290208"/>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523875</xdr:colOff>
      <xdr:row>2</xdr:row>
      <xdr:rowOff>19050</xdr:rowOff>
    </xdr:from>
    <xdr:ext cx="180975" cy="171450"/>
    <xdr:pic>
      <xdr:nvPicPr>
        <xdr:cNvPr id="36"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3B7F24FE-EC4B-4C42-BD60-4A071F08B8F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81475" y="4000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504825</xdr:colOff>
      <xdr:row>2</xdr:row>
      <xdr:rowOff>31750</xdr:rowOff>
    </xdr:from>
    <xdr:ext cx="180975" cy="171450"/>
    <xdr:pic>
      <xdr:nvPicPr>
        <xdr:cNvPr id="3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3B4B6CA7-0666-404B-8232-6AA87708F5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53125"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543983</xdr:colOff>
      <xdr:row>2</xdr:row>
      <xdr:rowOff>31750</xdr:rowOff>
    </xdr:from>
    <xdr:ext cx="180975" cy="171450"/>
    <xdr:pic>
      <xdr:nvPicPr>
        <xdr:cNvPr id="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6AE3B2B-B6FE-425E-A643-235C3A72EC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06458"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551447</xdr:colOff>
      <xdr:row>2</xdr:row>
      <xdr:rowOff>40105</xdr:rowOff>
    </xdr:from>
    <xdr:ext cx="180975" cy="171450"/>
    <xdr:pic>
      <xdr:nvPicPr>
        <xdr:cNvPr id="3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6DDED03C-C0C5-4280-9D2B-362F2C06F11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85572" y="42110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523875</xdr:colOff>
      <xdr:row>15</xdr:row>
      <xdr:rowOff>9525</xdr:rowOff>
    </xdr:from>
    <xdr:ext cx="180975" cy="171450"/>
    <xdr:pic>
      <xdr:nvPicPr>
        <xdr:cNvPr id="47"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CCC9F87D-CD9D-4A97-88B4-BC0F407392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81475" y="32766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504825</xdr:colOff>
      <xdr:row>15</xdr:row>
      <xdr:rowOff>20410</xdr:rowOff>
    </xdr:from>
    <xdr:ext cx="180975" cy="171450"/>
    <xdr:pic>
      <xdr:nvPicPr>
        <xdr:cNvPr id="48"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82A7DBA8-D3EE-4EF0-81EE-E1272B2E646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53125" y="328748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492579</xdr:colOff>
      <xdr:row>15</xdr:row>
      <xdr:rowOff>20410</xdr:rowOff>
    </xdr:from>
    <xdr:ext cx="180975" cy="171450"/>
    <xdr:pic>
      <xdr:nvPicPr>
        <xdr:cNvPr id="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0202B28-447C-4A2D-AE0B-14CE4A051F8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5054" y="328748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541564</xdr:colOff>
      <xdr:row>15</xdr:row>
      <xdr:rowOff>23132</xdr:rowOff>
    </xdr:from>
    <xdr:ext cx="180975" cy="171450"/>
    <xdr:pic>
      <xdr:nvPicPr>
        <xdr:cNvPr id="5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A63FE611-10C6-48E1-8859-9CB79677DFD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5689" y="3290207"/>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492579</xdr:colOff>
      <xdr:row>15</xdr:row>
      <xdr:rowOff>20410</xdr:rowOff>
    </xdr:from>
    <xdr:ext cx="180975" cy="171450"/>
    <xdr:pic>
      <xdr:nvPicPr>
        <xdr:cNvPr id="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42DF045-86F9-45FD-A156-55501AA8BE1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5054" y="290648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504825</xdr:colOff>
      <xdr:row>15</xdr:row>
      <xdr:rowOff>20410</xdr:rowOff>
    </xdr:from>
    <xdr:ext cx="180975" cy="171450"/>
    <xdr:pic>
      <xdr:nvPicPr>
        <xdr:cNvPr id="32"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61E11948-EA90-47BF-A774-52674E9CCF3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53125" y="290648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492579</xdr:colOff>
      <xdr:row>15</xdr:row>
      <xdr:rowOff>20410</xdr:rowOff>
    </xdr:from>
    <xdr:ext cx="180975" cy="171450"/>
    <xdr:pic>
      <xdr:nvPicPr>
        <xdr:cNvPr id="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B59BDAE-CE0D-41B6-9952-7F3F090585F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40879" y="290648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cepod.org.uk/2024testiculartorsion.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ncepod.org.uk/classification.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ncepod.org.uk/2024testiculartorsion.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
  <sheetViews>
    <sheetView tabSelected="1" zoomScaleNormal="100" workbookViewId="0">
      <selection activeCell="C14" sqref="C14"/>
    </sheetView>
  </sheetViews>
  <sheetFormatPr defaultColWidth="9.140625" defaultRowHeight="15" x14ac:dyDescent="0.25"/>
  <cols>
    <col min="1" max="1" width="52.28515625" style="1" customWidth="1"/>
    <col min="2" max="2" width="3" style="1" customWidth="1"/>
    <col min="3" max="3" width="107.85546875" style="32" customWidth="1"/>
    <col min="4" max="16384" width="9.140625" style="1"/>
  </cols>
  <sheetData>
    <row r="1" spans="1:36" x14ac:dyDescent="0.25">
      <c r="C1" s="33"/>
    </row>
    <row r="2" spans="1:36" x14ac:dyDescent="0.25">
      <c r="C2" s="33"/>
    </row>
    <row r="3" spans="1:36" x14ac:dyDescent="0.25">
      <c r="C3" s="33"/>
    </row>
    <row r="4" spans="1:36" x14ac:dyDescent="0.25">
      <c r="C4" s="33"/>
    </row>
    <row r="5" spans="1:36" ht="18.75" x14ac:dyDescent="0.25">
      <c r="C5" s="34" t="s">
        <v>137</v>
      </c>
    </row>
    <row r="6" spans="1:36" ht="18.75" x14ac:dyDescent="0.25">
      <c r="C6" s="34" t="s">
        <v>82</v>
      </c>
    </row>
    <row r="7" spans="1:36" ht="34.5" customHeight="1" x14ac:dyDescent="0.25">
      <c r="C7" s="35"/>
    </row>
    <row r="8" spans="1:36" ht="177" customHeight="1" x14ac:dyDescent="0.25">
      <c r="C8" s="115" t="s">
        <v>138</v>
      </c>
    </row>
    <row r="9" spans="1:36" ht="11.25" customHeight="1" x14ac:dyDescent="0.25">
      <c r="C9" s="23"/>
    </row>
    <row r="10" spans="1:36" ht="73.5" customHeight="1" x14ac:dyDescent="0.25">
      <c r="C10" s="37" t="s">
        <v>153</v>
      </c>
    </row>
    <row r="11" spans="1:36" ht="21" customHeight="1" x14ac:dyDescent="0.25">
      <c r="C11" s="37" t="s">
        <v>83</v>
      </c>
    </row>
    <row r="12" spans="1:36" s="51" customFormat="1" ht="26.25" customHeight="1" x14ac:dyDescent="0.25">
      <c r="A12" s="32"/>
      <c r="B12" s="32"/>
      <c r="C12" s="54" t="s">
        <v>78</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row>
    <row r="13" spans="1:36" ht="42" customHeight="1" x14ac:dyDescent="0.25">
      <c r="A13" s="32"/>
      <c r="B13" s="32"/>
      <c r="C13" s="45" t="s">
        <v>81</v>
      </c>
    </row>
    <row r="14" spans="1:36" x14ac:dyDescent="0.25">
      <c r="C14" s="127" t="s">
        <v>165</v>
      </c>
    </row>
    <row r="16" spans="1:36" x14ac:dyDescent="0.25">
      <c r="C16"/>
    </row>
  </sheetData>
  <hyperlinks>
    <hyperlink ref="C14" r:id="rId1" xr:uid="{DD948442-DC28-478C-AE61-1411C84471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3"/>
  <sheetViews>
    <sheetView workbookViewId="0">
      <selection activeCell="A6" sqref="A6"/>
    </sheetView>
  </sheetViews>
  <sheetFormatPr defaultColWidth="9.140625" defaultRowHeight="15" x14ac:dyDescent="0.25"/>
  <cols>
    <col min="1" max="1" width="148.5703125" style="40" customWidth="1"/>
    <col min="2" max="28" width="9.140625" style="67"/>
    <col min="29" max="33" width="9.140625" style="1"/>
    <col min="34" max="34" width="9.140625" style="64"/>
    <col min="35" max="16384" width="9.140625" style="1"/>
  </cols>
  <sheetData>
    <row r="1" spans="1:44" s="29" customFormat="1" ht="18.75" x14ac:dyDescent="0.25">
      <c r="A1" s="38"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2"/>
      <c r="AD1" s="62"/>
      <c r="AE1" s="62"/>
      <c r="AF1" s="62"/>
      <c r="AG1" s="62"/>
      <c r="AH1" s="63"/>
    </row>
    <row r="2" spans="1:44" x14ac:dyDescent="0.25">
      <c r="A2" s="39" t="s">
        <v>71</v>
      </c>
    </row>
    <row r="3" spans="1:44" x14ac:dyDescent="0.25">
      <c r="A3" s="39"/>
    </row>
    <row r="4" spans="1:44" ht="45" x14ac:dyDescent="0.25">
      <c r="A4" s="40" t="s">
        <v>85</v>
      </c>
    </row>
    <row r="6" spans="1:44" customFormat="1" ht="30" x14ac:dyDescent="0.25">
      <c r="A6" s="23" t="s">
        <v>164</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0"/>
      <c r="AD6" s="60"/>
      <c r="AE6" s="60"/>
      <c r="AF6" s="60"/>
      <c r="AG6" s="60"/>
      <c r="AH6" s="61"/>
      <c r="AI6" s="60"/>
      <c r="AJ6" s="60"/>
      <c r="AK6" s="60"/>
      <c r="AL6" s="60"/>
      <c r="AM6" s="60"/>
      <c r="AN6" s="60"/>
      <c r="AO6" s="60"/>
      <c r="AP6" s="60"/>
      <c r="AQ6" s="60"/>
      <c r="AR6" s="61"/>
    </row>
    <row r="8" spans="1:44" x14ac:dyDescent="0.25">
      <c r="A8" s="41" t="s">
        <v>72</v>
      </c>
    </row>
    <row r="9" spans="1:44" x14ac:dyDescent="0.25">
      <c r="A9" s="39" t="s">
        <v>92</v>
      </c>
    </row>
    <row r="10" spans="1:44" x14ac:dyDescent="0.25">
      <c r="A10" s="40" t="s">
        <v>1</v>
      </c>
    </row>
    <row r="11" spans="1:44" x14ac:dyDescent="0.25">
      <c r="A11" s="40" t="s">
        <v>43</v>
      </c>
    </row>
    <row r="12" spans="1:44" ht="30" x14ac:dyDescent="0.25">
      <c r="A12" s="40" t="s">
        <v>2</v>
      </c>
    </row>
    <row r="13" spans="1:44" x14ac:dyDescent="0.25">
      <c r="A13" s="40" t="s">
        <v>3</v>
      </c>
    </row>
    <row r="15" spans="1:44" x14ac:dyDescent="0.25">
      <c r="A15" s="40" t="s">
        <v>4</v>
      </c>
    </row>
    <row r="17" spans="1:34" s="30" customFormat="1" x14ac:dyDescent="0.25">
      <c r="A17" s="41" t="s">
        <v>73</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H17" s="65"/>
    </row>
    <row r="18" spans="1:34" x14ac:dyDescent="0.25">
      <c r="A18" s="40" t="s">
        <v>74</v>
      </c>
    </row>
    <row r="19" spans="1:34" x14ac:dyDescent="0.25">
      <c r="A19" s="40" t="s">
        <v>76</v>
      </c>
    </row>
    <row r="20" spans="1:34" ht="30" x14ac:dyDescent="0.25">
      <c r="A20" s="40" t="s">
        <v>44</v>
      </c>
    </row>
    <row r="22" spans="1:34" s="30" customFormat="1" x14ac:dyDescent="0.25">
      <c r="A22" s="41" t="s">
        <v>75</v>
      </c>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H22" s="65"/>
    </row>
    <row r="23" spans="1:34" ht="30" x14ac:dyDescent="0.25">
      <c r="A23" s="37" t="s">
        <v>77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AAD5A-9028-42DC-B6B4-8E54ED5E6EE8}">
  <sheetPr>
    <tabColor rgb="FF92D050"/>
  </sheetPr>
  <dimension ref="A1:B11"/>
  <sheetViews>
    <sheetView workbookViewId="0">
      <selection activeCell="B27" sqref="B27"/>
    </sheetView>
  </sheetViews>
  <sheetFormatPr defaultRowHeight="15" x14ac:dyDescent="0.25"/>
  <cols>
    <col min="1" max="1" width="63" style="23" customWidth="1"/>
    <col min="2" max="2" width="119" style="23" customWidth="1"/>
  </cols>
  <sheetData>
    <row r="1" spans="1:2" s="91" customFormat="1" ht="18.75" x14ac:dyDescent="0.25">
      <c r="A1" s="38" t="s">
        <v>69</v>
      </c>
      <c r="B1" s="38" t="s">
        <v>128</v>
      </c>
    </row>
    <row r="3" spans="1:2" s="2" customFormat="1" ht="63" x14ac:dyDescent="0.25">
      <c r="A3" s="126" t="s">
        <v>147</v>
      </c>
      <c r="B3" s="120" t="s">
        <v>146</v>
      </c>
    </row>
    <row r="4" spans="1:2" s="2" customFormat="1" ht="47.25" x14ac:dyDescent="0.25">
      <c r="A4" s="126" t="s">
        <v>143</v>
      </c>
      <c r="B4" s="120" t="s">
        <v>144</v>
      </c>
    </row>
    <row r="5" spans="1:2" s="2" customFormat="1" ht="18.75" x14ac:dyDescent="0.25">
      <c r="A5" s="38"/>
      <c r="B5" s="120"/>
    </row>
    <row r="6" spans="1:2" s="2" customFormat="1" ht="15.75" x14ac:dyDescent="0.25">
      <c r="A6" s="95"/>
      <c r="B6" s="121" t="s">
        <v>145</v>
      </c>
    </row>
    <row r="7" spans="1:2" s="2" customFormat="1" ht="15.75" x14ac:dyDescent="0.25">
      <c r="A7" s="95"/>
      <c r="B7" s="119" t="s">
        <v>142</v>
      </c>
    </row>
    <row r="10" spans="1:2" x14ac:dyDescent="0.25">
      <c r="B10" s="122"/>
    </row>
    <row r="11" spans="1:2" x14ac:dyDescent="0.25">
      <c r="B11" s="122"/>
    </row>
  </sheetData>
  <hyperlinks>
    <hyperlink ref="B7" r:id="rId1" xr:uid="{BB8B55AD-5101-4FA0-84D8-E3887B8FBB4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7"/>
  <sheetViews>
    <sheetView zoomScale="110" zoomScaleNormal="110" workbookViewId="0">
      <pane xSplit="1" topLeftCell="B1" activePane="topRight" state="frozen"/>
      <selection pane="topRight" activeCell="A8" sqref="A8"/>
    </sheetView>
  </sheetViews>
  <sheetFormatPr defaultColWidth="9.140625" defaultRowHeight="15.75" x14ac:dyDescent="0.25"/>
  <cols>
    <col min="1" max="1" width="48.42578125" style="9" customWidth="1"/>
    <col min="2" max="2" width="19.140625" style="9" customWidth="1"/>
    <col min="3" max="3" width="12.85546875" style="9" customWidth="1"/>
    <col min="4" max="4" width="12.42578125" style="9" bestFit="1" customWidth="1"/>
    <col min="5" max="5" width="22" style="9" bestFit="1" customWidth="1"/>
    <col min="6" max="6" width="12.42578125" style="8" bestFit="1" customWidth="1"/>
    <col min="7" max="7" width="22.7109375" style="8" customWidth="1"/>
    <col min="8" max="8" width="36" style="8" bestFit="1" customWidth="1"/>
    <col min="9" max="9" width="45.28515625" style="8" bestFit="1" customWidth="1"/>
    <col min="10" max="11" width="32.28515625" style="8" customWidth="1"/>
    <col min="12" max="12" width="38" style="8" customWidth="1"/>
    <col min="13" max="13" width="26.5703125" style="8" bestFit="1" customWidth="1"/>
    <col min="14" max="14" width="33.140625" style="8" bestFit="1" customWidth="1"/>
    <col min="15" max="16" width="28.5703125" style="8" customWidth="1"/>
    <col min="17" max="17" width="35.140625" style="8" bestFit="1" customWidth="1"/>
    <col min="18" max="18" width="31.85546875" style="8" customWidth="1"/>
    <col min="19" max="16384" width="9.140625" style="8"/>
  </cols>
  <sheetData>
    <row r="1" spans="1:18" s="10" customFormat="1" x14ac:dyDescent="0.25">
      <c r="A1" s="136" t="s">
        <v>137</v>
      </c>
      <c r="B1" s="136"/>
      <c r="C1" s="136"/>
      <c r="D1" s="136"/>
      <c r="E1" s="136"/>
      <c r="F1" s="137"/>
      <c r="G1" s="9"/>
      <c r="H1" s="9"/>
      <c r="I1" s="9"/>
      <c r="J1" s="9"/>
      <c r="K1" s="9"/>
      <c r="L1" s="9"/>
      <c r="M1" s="9"/>
      <c r="N1" s="9"/>
      <c r="O1" s="9"/>
      <c r="P1" s="9"/>
      <c r="Q1" s="9"/>
      <c r="R1" s="9"/>
    </row>
    <row r="2" spans="1:18" s="10" customFormat="1" ht="16.5" thickBot="1" x14ac:dyDescent="0.3">
      <c r="A2" s="138"/>
      <c r="B2" s="138"/>
      <c r="C2" s="138"/>
      <c r="D2" s="138"/>
      <c r="E2" s="138"/>
      <c r="F2" s="139"/>
      <c r="G2" s="58"/>
      <c r="H2" s="15"/>
      <c r="I2" s="15"/>
      <c r="J2" s="15"/>
      <c r="K2" s="15"/>
      <c r="L2" s="49"/>
      <c r="M2" s="15"/>
      <c r="N2" s="15"/>
      <c r="O2" s="15"/>
      <c r="P2" s="15"/>
      <c r="Q2" s="15"/>
      <c r="R2" s="15"/>
    </row>
    <row r="3" spans="1:18" ht="16.5" thickBot="1" x14ac:dyDescent="0.3">
      <c r="A3" s="16" t="s">
        <v>66</v>
      </c>
      <c r="B3" s="140" t="s">
        <v>25</v>
      </c>
      <c r="C3" s="140"/>
      <c r="D3" s="141" t="s">
        <v>105</v>
      </c>
      <c r="E3" s="142"/>
      <c r="F3" s="142"/>
      <c r="G3" s="143"/>
      <c r="H3" s="141" t="s">
        <v>87</v>
      </c>
      <c r="I3" s="148"/>
      <c r="J3" s="135"/>
      <c r="K3" s="100" t="s">
        <v>89</v>
      </c>
      <c r="L3" s="141" t="s">
        <v>84</v>
      </c>
      <c r="M3" s="148"/>
      <c r="N3" s="148"/>
      <c r="O3" s="148"/>
      <c r="P3" s="148"/>
      <c r="Q3" s="141" t="s">
        <v>129</v>
      </c>
      <c r="R3" s="135"/>
    </row>
    <row r="4" spans="1:18" ht="69" customHeight="1" thickBot="1" x14ac:dyDescent="0.3">
      <c r="A4" s="72"/>
      <c r="B4" s="144"/>
      <c r="C4" s="145"/>
      <c r="D4" s="134" t="s">
        <v>106</v>
      </c>
      <c r="E4" s="135"/>
      <c r="F4" s="134" t="s">
        <v>113</v>
      </c>
      <c r="G4" s="135"/>
      <c r="H4" s="146"/>
      <c r="I4" s="147"/>
      <c r="J4" s="147"/>
      <c r="K4" s="112"/>
      <c r="L4" s="149"/>
      <c r="M4" s="150"/>
      <c r="N4" s="150"/>
      <c r="O4" s="150"/>
      <c r="P4" s="150"/>
      <c r="Q4" s="116"/>
      <c r="R4" s="116"/>
    </row>
    <row r="5" spans="1:18" x14ac:dyDescent="0.25">
      <c r="A5" s="17" t="s">
        <v>34</v>
      </c>
      <c r="B5" s="50">
        <v>1</v>
      </c>
      <c r="C5" s="31">
        <v>2</v>
      </c>
      <c r="D5" s="31" t="s">
        <v>107</v>
      </c>
      <c r="E5" s="31" t="s">
        <v>108</v>
      </c>
      <c r="F5" s="31" t="s">
        <v>94</v>
      </c>
      <c r="G5" s="31" t="s">
        <v>95</v>
      </c>
      <c r="H5" s="99" t="s">
        <v>86</v>
      </c>
      <c r="I5" s="99" t="s">
        <v>88</v>
      </c>
      <c r="J5" s="99" t="s">
        <v>96</v>
      </c>
      <c r="K5" s="110">
        <v>6</v>
      </c>
      <c r="L5" s="99" t="s">
        <v>114</v>
      </c>
      <c r="M5" s="97" t="s">
        <v>115</v>
      </c>
      <c r="N5" s="97" t="s">
        <v>150</v>
      </c>
      <c r="O5" s="97" t="s">
        <v>151</v>
      </c>
      <c r="P5" s="97" t="s">
        <v>152</v>
      </c>
      <c r="Q5" s="97" t="s">
        <v>130</v>
      </c>
      <c r="R5" s="111" t="s">
        <v>131</v>
      </c>
    </row>
    <row r="6" spans="1:18" s="78" customFormat="1" ht="141.75" x14ac:dyDescent="0.25">
      <c r="A6" s="76"/>
      <c r="B6" s="31" t="s">
        <v>127</v>
      </c>
      <c r="C6" s="31" t="s">
        <v>166</v>
      </c>
      <c r="D6" s="31" t="s">
        <v>109</v>
      </c>
      <c r="E6" s="31" t="s">
        <v>110</v>
      </c>
      <c r="F6" s="31" t="s">
        <v>109</v>
      </c>
      <c r="G6" s="31" t="s">
        <v>110</v>
      </c>
      <c r="H6" s="77" t="s">
        <v>156</v>
      </c>
      <c r="I6" s="77" t="s">
        <v>155</v>
      </c>
      <c r="J6" s="77" t="s">
        <v>167</v>
      </c>
      <c r="K6" s="79" t="s">
        <v>157</v>
      </c>
      <c r="L6" s="98" t="s">
        <v>149</v>
      </c>
      <c r="M6" s="98" t="s">
        <v>158</v>
      </c>
      <c r="N6" s="98" t="s">
        <v>159</v>
      </c>
      <c r="O6" s="98" t="s">
        <v>160</v>
      </c>
      <c r="P6" s="98" t="s">
        <v>161</v>
      </c>
      <c r="Q6" s="98" t="s">
        <v>162</v>
      </c>
      <c r="R6" s="101" t="s">
        <v>163</v>
      </c>
    </row>
    <row r="7" spans="1:18" x14ac:dyDescent="0.25">
      <c r="A7" s="73"/>
      <c r="B7" s="74"/>
      <c r="C7" s="74"/>
      <c r="D7" s="31" t="s">
        <v>111</v>
      </c>
      <c r="E7" s="31" t="s">
        <v>112</v>
      </c>
      <c r="F7" s="31" t="s">
        <v>111</v>
      </c>
      <c r="G7" s="31" t="s">
        <v>112</v>
      </c>
      <c r="H7" s="75"/>
      <c r="I7" s="74"/>
      <c r="J7" s="74"/>
      <c r="K7" s="74"/>
      <c r="L7" s="75"/>
      <c r="M7" s="75"/>
      <c r="N7" s="75"/>
      <c r="O7" s="75"/>
      <c r="P7" s="75"/>
      <c r="Q7" s="75"/>
      <c r="R7" s="102"/>
    </row>
    <row r="8" spans="1:18" s="80" customFormat="1" ht="15" x14ac:dyDescent="0.25">
      <c r="A8" s="88" t="s">
        <v>11</v>
      </c>
      <c r="D8" s="83"/>
      <c r="E8" s="82"/>
      <c r="F8" s="83"/>
      <c r="G8" s="82"/>
      <c r="H8" s="42"/>
      <c r="I8" s="42"/>
      <c r="J8" s="42" t="b">
        <f>IF(I8="Yes","",IF(I8="No","N/A",IF(I8="Unknown","N/A")))</f>
        <v>0</v>
      </c>
      <c r="K8" s="42"/>
      <c r="L8" s="42"/>
      <c r="M8" s="42" t="b">
        <f>IF(L8="Yes","",IF(L8="No","N/A",IF(L8="Unknown","N/A")))</f>
        <v>0</v>
      </c>
      <c r="N8" s="42" t="b">
        <f>IF(L8="Yes","",IF(L8="No","N/A",IF(L8="Unknown","N/A")))</f>
        <v>0</v>
      </c>
      <c r="O8" s="42" t="b">
        <f>IF(L8="Yes","",IF(L8="No","N/A",IF(L8="Unknown","N/A")))</f>
        <v>0</v>
      </c>
      <c r="P8" s="42" t="b">
        <f>IF(L8="Yes","",IF(L8="No","N/A",IF(L8="Unknown","N/A")))</f>
        <v>0</v>
      </c>
      <c r="R8" s="114" t="b">
        <f>IF(Q8="Yes","",IF(Q9="No","N/A",IF(Q8="Not applicable","N/A")))</f>
        <v>0</v>
      </c>
    </row>
    <row r="9" spans="1:18" s="80" customFormat="1" ht="15" x14ac:dyDescent="0.25">
      <c r="A9" s="89" t="s">
        <v>12</v>
      </c>
      <c r="H9" s="42"/>
      <c r="I9" s="42"/>
      <c r="J9" s="42" t="b">
        <f>IF(I9="Yes","",IF(I9="No","N/A",IF(I9="Unknown","N/A")))</f>
        <v>0</v>
      </c>
      <c r="K9" s="42"/>
      <c r="L9" s="42"/>
      <c r="M9" s="42" t="b">
        <f t="shared" ref="M9:M17" si="0">IF(L9="Yes","",IF(L9="No","N/A",IF(L9="Unknown","N/A")))</f>
        <v>0</v>
      </c>
      <c r="N9" s="42" t="b">
        <f t="shared" ref="N9:N17" si="1">IF(L9="Yes","",IF(L9="No","N/A",IF(L9="Unknown","N/A")))</f>
        <v>0</v>
      </c>
      <c r="O9" s="42" t="b">
        <f t="shared" ref="O9:O17" si="2">IF(L9="Yes","",IF(L9="No","N/A",IF(L9="Unknown","N/A")))</f>
        <v>0</v>
      </c>
      <c r="P9" s="42" t="b">
        <f t="shared" ref="P9:P17" si="3">IF(L9="Yes","",IF(L9="No","N/A",IF(L9="Unknown","N/A")))</f>
        <v>0</v>
      </c>
      <c r="Q9" s="42"/>
      <c r="R9" s="103" t="b">
        <f t="shared" ref="R9:R17" si="4">IF(Q9="Yes","",IF(Q9="No","N/A",IF(Q9="Not applicable","N/A")))</f>
        <v>0</v>
      </c>
    </row>
    <row r="10" spans="1:18" s="80" customFormat="1" ht="15" x14ac:dyDescent="0.25">
      <c r="A10" s="89" t="s">
        <v>13</v>
      </c>
      <c r="H10" s="42"/>
      <c r="I10" s="42"/>
      <c r="J10" s="42" t="b">
        <f t="shared" ref="J10:J17" si="5">IF(I10="Yes","",IF(I10="No","N/A",IF(I10="Unknown","N/A")))</f>
        <v>0</v>
      </c>
      <c r="K10" s="42"/>
      <c r="L10" s="42"/>
      <c r="M10" s="42" t="b">
        <f t="shared" si="0"/>
        <v>0</v>
      </c>
      <c r="N10" s="42" t="b">
        <f t="shared" si="1"/>
        <v>0</v>
      </c>
      <c r="O10" s="42" t="b">
        <f t="shared" si="2"/>
        <v>0</v>
      </c>
      <c r="P10" s="42" t="b">
        <f t="shared" si="3"/>
        <v>0</v>
      </c>
      <c r="Q10" s="42"/>
      <c r="R10" s="103" t="b">
        <f t="shared" si="4"/>
        <v>0</v>
      </c>
    </row>
    <row r="11" spans="1:18" s="80" customFormat="1" ht="15" x14ac:dyDescent="0.25">
      <c r="A11" s="89" t="s">
        <v>14</v>
      </c>
      <c r="H11" s="42"/>
      <c r="I11" s="42"/>
      <c r="J11" s="42" t="b">
        <f t="shared" si="5"/>
        <v>0</v>
      </c>
      <c r="K11" s="42"/>
      <c r="L11" s="42"/>
      <c r="M11" s="42" t="b">
        <f t="shared" si="0"/>
        <v>0</v>
      </c>
      <c r="N11" s="42" t="b">
        <f t="shared" si="1"/>
        <v>0</v>
      </c>
      <c r="O11" s="42" t="b">
        <f t="shared" si="2"/>
        <v>0</v>
      </c>
      <c r="P11" s="42" t="b">
        <f t="shared" si="3"/>
        <v>0</v>
      </c>
      <c r="Q11" s="42"/>
      <c r="R11" s="103" t="b">
        <f t="shared" si="4"/>
        <v>0</v>
      </c>
    </row>
    <row r="12" spans="1:18" s="80" customFormat="1" ht="15" x14ac:dyDescent="0.25">
      <c r="A12" s="89" t="s">
        <v>15</v>
      </c>
      <c r="H12" s="42"/>
      <c r="I12" s="42"/>
      <c r="J12" s="42" t="b">
        <f t="shared" si="5"/>
        <v>0</v>
      </c>
      <c r="K12" s="42"/>
      <c r="L12" s="42"/>
      <c r="M12" s="42" t="b">
        <f t="shared" si="0"/>
        <v>0</v>
      </c>
      <c r="N12" s="42" t="b">
        <f t="shared" si="1"/>
        <v>0</v>
      </c>
      <c r="O12" s="42" t="b">
        <f t="shared" si="2"/>
        <v>0</v>
      </c>
      <c r="P12" s="42" t="b">
        <f t="shared" si="3"/>
        <v>0</v>
      </c>
      <c r="Q12" s="42"/>
      <c r="R12" s="103" t="b">
        <f t="shared" si="4"/>
        <v>0</v>
      </c>
    </row>
    <row r="13" spans="1:18" s="80" customFormat="1" ht="15" x14ac:dyDescent="0.25">
      <c r="A13" s="89" t="s">
        <v>16</v>
      </c>
      <c r="H13" s="42"/>
      <c r="I13" s="42"/>
      <c r="J13" s="42" t="b">
        <f t="shared" si="5"/>
        <v>0</v>
      </c>
      <c r="K13" s="42"/>
      <c r="L13" s="42"/>
      <c r="M13" s="42" t="b">
        <f t="shared" si="0"/>
        <v>0</v>
      </c>
      <c r="N13" s="42" t="b">
        <f t="shared" si="1"/>
        <v>0</v>
      </c>
      <c r="O13" s="42" t="b">
        <f t="shared" si="2"/>
        <v>0</v>
      </c>
      <c r="P13" s="42" t="b">
        <f t="shared" si="3"/>
        <v>0</v>
      </c>
      <c r="Q13" s="42"/>
      <c r="R13" s="103" t="b">
        <f t="shared" si="4"/>
        <v>0</v>
      </c>
    </row>
    <row r="14" spans="1:18" s="80" customFormat="1" ht="15" x14ac:dyDescent="0.25">
      <c r="A14" s="89" t="s">
        <v>17</v>
      </c>
      <c r="D14" s="82"/>
      <c r="E14" s="83"/>
      <c r="H14" s="42"/>
      <c r="I14" s="42"/>
      <c r="J14" s="42" t="b">
        <f t="shared" si="5"/>
        <v>0</v>
      </c>
      <c r="K14" s="42"/>
      <c r="L14" s="42"/>
      <c r="M14" s="42" t="b">
        <f t="shared" si="0"/>
        <v>0</v>
      </c>
      <c r="N14" s="42" t="b">
        <f t="shared" si="1"/>
        <v>0</v>
      </c>
      <c r="O14" s="42" t="b">
        <f t="shared" si="2"/>
        <v>0</v>
      </c>
      <c r="P14" s="42" t="b">
        <f t="shared" si="3"/>
        <v>0</v>
      </c>
      <c r="Q14" s="42"/>
      <c r="R14" s="103" t="b">
        <f t="shared" si="4"/>
        <v>0</v>
      </c>
    </row>
    <row r="15" spans="1:18" s="80" customFormat="1" ht="15" x14ac:dyDescent="0.25">
      <c r="A15" s="89" t="s">
        <v>18</v>
      </c>
      <c r="D15" s="82"/>
      <c r="E15" s="83"/>
      <c r="H15" s="42"/>
      <c r="I15" s="42"/>
      <c r="J15" s="42" t="b">
        <f t="shared" si="5"/>
        <v>0</v>
      </c>
      <c r="K15" s="42"/>
      <c r="L15" s="42"/>
      <c r="M15" s="42" t="b">
        <f t="shared" si="0"/>
        <v>0</v>
      </c>
      <c r="N15" s="42" t="b">
        <f t="shared" si="1"/>
        <v>0</v>
      </c>
      <c r="O15" s="42" t="b">
        <f t="shared" si="2"/>
        <v>0</v>
      </c>
      <c r="P15" s="42" t="b">
        <f t="shared" si="3"/>
        <v>0</v>
      </c>
      <c r="Q15" s="42"/>
      <c r="R15" s="103" t="b">
        <f t="shared" si="4"/>
        <v>0</v>
      </c>
    </row>
    <row r="16" spans="1:18" s="80" customFormat="1" ht="15" x14ac:dyDescent="0.25">
      <c r="A16" s="89" t="s">
        <v>19</v>
      </c>
      <c r="D16" s="82"/>
      <c r="E16" s="83"/>
      <c r="H16" s="42"/>
      <c r="I16" s="42"/>
      <c r="J16" s="42" t="b">
        <f t="shared" si="5"/>
        <v>0</v>
      </c>
      <c r="K16" s="42"/>
      <c r="L16" s="42"/>
      <c r="M16" s="42" t="b">
        <f t="shared" si="0"/>
        <v>0</v>
      </c>
      <c r="N16" s="42" t="b">
        <f t="shared" si="1"/>
        <v>0</v>
      </c>
      <c r="O16" s="42" t="b">
        <f t="shared" si="2"/>
        <v>0</v>
      </c>
      <c r="P16" s="42" t="b">
        <f t="shared" si="3"/>
        <v>0</v>
      </c>
      <c r="Q16" s="42"/>
      <c r="R16" s="103" t="b">
        <f t="shared" si="4"/>
        <v>0</v>
      </c>
    </row>
    <row r="17" spans="1:18" s="80" customFormat="1" ht="75.75" thickBot="1" x14ac:dyDescent="0.3">
      <c r="A17" s="90" t="s">
        <v>124</v>
      </c>
      <c r="B17" s="84"/>
      <c r="C17" s="85"/>
      <c r="D17" s="85"/>
      <c r="E17" s="85"/>
      <c r="F17" s="85"/>
      <c r="G17" s="85"/>
      <c r="H17" s="86"/>
      <c r="I17" s="86"/>
      <c r="J17" s="86" t="b">
        <f t="shared" si="5"/>
        <v>0</v>
      </c>
      <c r="K17" s="86"/>
      <c r="L17" s="86"/>
      <c r="M17" s="86" t="b">
        <f t="shared" si="0"/>
        <v>0</v>
      </c>
      <c r="N17" s="86" t="b">
        <f t="shared" si="1"/>
        <v>0</v>
      </c>
      <c r="O17" s="86" t="b">
        <f t="shared" si="2"/>
        <v>0</v>
      </c>
      <c r="P17" s="86" t="b">
        <f t="shared" si="3"/>
        <v>0</v>
      </c>
      <c r="Q17" s="86"/>
      <c r="R17" s="104" t="b">
        <f t="shared" si="4"/>
        <v>0</v>
      </c>
    </row>
    <row r="18" spans="1:18" x14ac:dyDescent="0.25">
      <c r="A18" s="10"/>
      <c r="B18" s="8"/>
      <c r="C18" s="8"/>
      <c r="D18" s="71"/>
      <c r="E18" s="70"/>
    </row>
    <row r="19" spans="1:18" s="22" customFormat="1" x14ac:dyDescent="0.25">
      <c r="A19" s="18" t="s">
        <v>20</v>
      </c>
      <c r="B19" s="108"/>
      <c r="C19" s="108"/>
      <c r="D19" s="108"/>
      <c r="E19" s="108"/>
      <c r="F19" s="108"/>
      <c r="G19" s="108"/>
      <c r="H19" s="25">
        <f t="shared" ref="H19" si="6">COUNTIF(H8:H17,"Yes")</f>
        <v>0</v>
      </c>
      <c r="I19" s="25">
        <f t="shared" ref="I19:J19" si="7">COUNTIF(I8:I17,"Yes")</f>
        <v>0</v>
      </c>
      <c r="J19" s="25">
        <f t="shared" si="7"/>
        <v>0</v>
      </c>
      <c r="K19" s="25">
        <f>COUNTIF(K8:K17,"Yes")</f>
        <v>0</v>
      </c>
      <c r="L19" s="113">
        <f>COUNTIF(L8:L17,"Yes")</f>
        <v>0</v>
      </c>
      <c r="M19" s="25">
        <f t="shared" ref="M19:O19" si="8">COUNTIF(M8:M17,"Yes")</f>
        <v>0</v>
      </c>
      <c r="N19" s="25">
        <f t="shared" ref="N19" si="9">COUNTIF(N8:N17,"Yes")</f>
        <v>0</v>
      </c>
      <c r="O19" s="25">
        <f t="shared" si="8"/>
        <v>0</v>
      </c>
      <c r="P19" s="25">
        <f t="shared" ref="P19" si="10">COUNTIF(P8:P17,"Yes")</f>
        <v>0</v>
      </c>
      <c r="Q19" s="108"/>
      <c r="R19" s="25">
        <f t="shared" ref="R19" si="11">COUNTIF(R8:R17,"Yes")</f>
        <v>0</v>
      </c>
    </row>
    <row r="20" spans="1:18" s="11" customFormat="1" x14ac:dyDescent="0.25">
      <c r="A20" s="19" t="s">
        <v>21</v>
      </c>
      <c r="B20" s="109"/>
      <c r="C20" s="109"/>
      <c r="D20" s="109"/>
      <c r="E20" s="109"/>
      <c r="F20" s="109"/>
      <c r="G20" s="109"/>
      <c r="H20" s="26" t="str">
        <f t="shared" ref="H20" si="12">IF(ISERROR(H19/H23),"%",H19/H23*100)</f>
        <v>%</v>
      </c>
      <c r="I20" s="26" t="str">
        <f t="shared" ref="I20:K20" si="13">IF(ISERROR(I19/I23),"%",I19/I23*100)</f>
        <v>%</v>
      </c>
      <c r="J20" s="26" t="str">
        <f t="shared" si="13"/>
        <v>%</v>
      </c>
      <c r="K20" s="26" t="str">
        <f t="shared" si="13"/>
        <v>%</v>
      </c>
      <c r="L20" s="26" t="str">
        <f t="shared" ref="L20:M20" si="14">IF(ISERROR(L19/L23),"%",L19/L23*100)</f>
        <v>%</v>
      </c>
      <c r="M20" s="26" t="str">
        <f t="shared" si="14"/>
        <v>%</v>
      </c>
      <c r="N20" s="26" t="str">
        <f t="shared" ref="N20" si="15">IF(ISERROR(N19/N23),"%",N19/N23*100)</f>
        <v>%</v>
      </c>
      <c r="O20" s="26" t="str">
        <f t="shared" ref="O20:P20" si="16">IF(ISERROR(O19/O23),"%",O19/O23*100)</f>
        <v>%</v>
      </c>
      <c r="P20" s="26" t="str">
        <f t="shared" si="16"/>
        <v>%</v>
      </c>
      <c r="Q20" s="109"/>
      <c r="R20" s="26" t="str">
        <f t="shared" ref="R20" si="17">IF(ISERROR(R19/R23),"%",R19/R23*100)</f>
        <v>%</v>
      </c>
    </row>
    <row r="21" spans="1:18" s="22" customFormat="1" x14ac:dyDescent="0.25">
      <c r="A21" s="18" t="s">
        <v>22</v>
      </c>
      <c r="B21" s="108"/>
      <c r="C21" s="108"/>
      <c r="D21" s="108"/>
      <c r="E21" s="108"/>
      <c r="F21" s="108"/>
      <c r="G21" s="108"/>
      <c r="H21" s="25">
        <f t="shared" ref="H21" si="18">COUNTIF(H8:H17,"No")</f>
        <v>0</v>
      </c>
      <c r="I21" s="25">
        <f t="shared" ref="I21:J21" si="19">COUNTIF(I8:I17,"No")</f>
        <v>0</v>
      </c>
      <c r="J21" s="25">
        <f t="shared" si="19"/>
        <v>0</v>
      </c>
      <c r="K21" s="25">
        <f>COUNTIF(K8:K17,"No")</f>
        <v>0</v>
      </c>
      <c r="L21" s="25">
        <f t="shared" ref="L21:M21" si="20">COUNTIF(L8:L17,"No")</f>
        <v>0</v>
      </c>
      <c r="M21" s="25">
        <f t="shared" si="20"/>
        <v>0</v>
      </c>
      <c r="N21" s="25">
        <f t="shared" ref="N21" si="21">COUNTIF(N8:N17,"No")</f>
        <v>0</v>
      </c>
      <c r="O21" s="25">
        <f t="shared" ref="O21:P21" si="22">COUNTIF(O8:O17,"No")</f>
        <v>0</v>
      </c>
      <c r="P21" s="25">
        <f t="shared" si="22"/>
        <v>0</v>
      </c>
      <c r="Q21" s="108"/>
      <c r="R21" s="25">
        <f t="shared" ref="R21" si="23">COUNTIF(R8:R17,"No")</f>
        <v>0</v>
      </c>
    </row>
    <row r="22" spans="1:18" s="11" customFormat="1" x14ac:dyDescent="0.25">
      <c r="A22" s="19" t="s">
        <v>23</v>
      </c>
      <c r="B22" s="109"/>
      <c r="C22" s="109"/>
      <c r="D22" s="109"/>
      <c r="E22" s="109"/>
      <c r="F22" s="109"/>
      <c r="G22" s="109"/>
      <c r="H22" s="26" t="str">
        <f t="shared" ref="H22" si="24">IF(ISERROR(H21/H23),"%",H21/H23*100)</f>
        <v>%</v>
      </c>
      <c r="I22" s="26" t="str">
        <f t="shared" ref="I22:K22" si="25">IF(ISERROR(I21/I23),"%",I21/I23*100)</f>
        <v>%</v>
      </c>
      <c r="J22" s="26" t="str">
        <f t="shared" si="25"/>
        <v>%</v>
      </c>
      <c r="K22" s="26" t="str">
        <f t="shared" si="25"/>
        <v>%</v>
      </c>
      <c r="L22" s="26" t="str">
        <f t="shared" ref="L22:M22" si="26">IF(ISERROR(L21/L23),"%",L21/L23*100)</f>
        <v>%</v>
      </c>
      <c r="M22" s="26" t="str">
        <f t="shared" si="26"/>
        <v>%</v>
      </c>
      <c r="N22" s="26" t="str">
        <f t="shared" ref="N22" si="27">IF(ISERROR(N21/N23),"%",N21/N23*100)</f>
        <v>%</v>
      </c>
      <c r="O22" s="26" t="str">
        <f t="shared" ref="O22:P22" si="28">IF(ISERROR(O21/O23),"%",O21/O23*100)</f>
        <v>%</v>
      </c>
      <c r="P22" s="26" t="str">
        <f t="shared" si="28"/>
        <v>%</v>
      </c>
      <c r="Q22" s="109"/>
      <c r="R22" s="26" t="str">
        <f t="shared" ref="R22" si="29">IF(ISERROR(R21/R23),"%",R21/R23*100)</f>
        <v>%</v>
      </c>
    </row>
    <row r="23" spans="1:18" s="22" customFormat="1" x14ac:dyDescent="0.25">
      <c r="A23" s="18" t="s">
        <v>24</v>
      </c>
      <c r="B23" s="108"/>
      <c r="C23" s="108"/>
      <c r="D23" s="108"/>
      <c r="E23" s="108"/>
      <c r="F23" s="108"/>
      <c r="G23" s="108"/>
      <c r="H23" s="25">
        <f t="shared" ref="H23" si="30">SUM(H19+H21)</f>
        <v>0</v>
      </c>
      <c r="I23" s="25">
        <f t="shared" ref="I23:K23" si="31">SUM(I19+I21)</f>
        <v>0</v>
      </c>
      <c r="J23" s="25">
        <f t="shared" si="31"/>
        <v>0</v>
      </c>
      <c r="K23" s="25">
        <f t="shared" si="31"/>
        <v>0</v>
      </c>
      <c r="L23" s="25">
        <f t="shared" ref="L23" si="32">SUM(L19+L21)</f>
        <v>0</v>
      </c>
      <c r="M23" s="25">
        <f t="shared" ref="M23:O23" si="33">SUM(M19+M21)</f>
        <v>0</v>
      </c>
      <c r="N23" s="25">
        <f t="shared" ref="N23" si="34">SUM(N19+N21)</f>
        <v>0</v>
      </c>
      <c r="O23" s="25">
        <f t="shared" si="33"/>
        <v>0</v>
      </c>
      <c r="P23" s="25">
        <f t="shared" ref="P23" si="35">SUM(P19+P21)</f>
        <v>0</v>
      </c>
      <c r="Q23" s="108"/>
      <c r="R23" s="25">
        <f t="shared" ref="R23" si="36">SUM(R19+R21)</f>
        <v>0</v>
      </c>
    </row>
    <row r="24" spans="1:18" s="10" customFormat="1" x14ac:dyDescent="0.25">
      <c r="A24" s="19" t="s">
        <v>125</v>
      </c>
      <c r="B24" s="109"/>
      <c r="C24" s="109"/>
      <c r="D24" s="109"/>
      <c r="E24" s="109"/>
      <c r="F24" s="109"/>
      <c r="G24" s="109"/>
      <c r="H24" s="42">
        <f t="shared" ref="H24" si="37">COUNTIF(H8:H17,"") + COUNTIF(H8:H17,"Not documented") + COUNTIF(H8:H17,"Unknown")</f>
        <v>10</v>
      </c>
      <c r="I24" s="42">
        <f t="shared" ref="I24:J24" si="38">COUNTIF(I8:I17,"") + COUNTIF(I8:I17,"Not documented") + COUNTIF(I8:I17,"Unknown")</f>
        <v>10</v>
      </c>
      <c r="J24" s="42">
        <f t="shared" si="38"/>
        <v>0</v>
      </c>
      <c r="K24" s="42">
        <f>COUNTIF(K8:K17,"") + COUNTIF(K8:K17,"Not documented") + COUNTIF(K8:K17,"Unknown")</f>
        <v>10</v>
      </c>
      <c r="L24" s="42">
        <f t="shared" ref="L24:M24" si="39">COUNTIF(L8:L17,"") + COUNTIF(L8:L17,"Not documented") + COUNTIF(L8:L17,"Unknown")</f>
        <v>10</v>
      </c>
      <c r="M24" s="42">
        <f t="shared" si="39"/>
        <v>0</v>
      </c>
      <c r="N24" s="42">
        <f t="shared" ref="N24" si="40">COUNTIF(N8:N17,"") + COUNTIF(N8:N17,"Not documented") + COUNTIF(N8:N17,"Unknown")</f>
        <v>0</v>
      </c>
      <c r="O24" s="42">
        <f t="shared" ref="O24:P24" si="41">COUNTIF(O8:O17,"") + COUNTIF(O8:O17,"Not documented") + COUNTIF(O8:O17,"Unknown")</f>
        <v>0</v>
      </c>
      <c r="P24" s="42">
        <f t="shared" si="41"/>
        <v>0</v>
      </c>
      <c r="Q24" s="109"/>
      <c r="R24" s="42">
        <f t="shared" ref="R24" si="42">COUNTIF(R8:R17,"") + COUNTIF(R8:R17,"Not documented") + COUNTIF(R8:R17,"Unknown")</f>
        <v>0</v>
      </c>
    </row>
    <row r="25" spans="1:18" s="27" customFormat="1" x14ac:dyDescent="0.25">
      <c r="A25" s="43" t="s">
        <v>28</v>
      </c>
      <c r="B25" s="87"/>
      <c r="C25" s="87"/>
      <c r="D25" s="87"/>
      <c r="E25" s="87"/>
      <c r="F25" s="87"/>
      <c r="G25" s="87"/>
      <c r="H25" s="27">
        <f t="shared" ref="H25" si="43">COUNTIF(H8:H17,"N/A") + COUNTIF(H8:H17,"Not applicable")</f>
        <v>0</v>
      </c>
      <c r="I25" s="27">
        <f t="shared" ref="I25:J25" si="44">COUNTIF(I8:I17,"N/A") + COUNTIF(I8:I17,"Not applicable")</f>
        <v>0</v>
      </c>
      <c r="J25" s="27">
        <f t="shared" si="44"/>
        <v>0</v>
      </c>
      <c r="K25" s="27">
        <f>COUNTIF(K8:K17,"N/A") + COUNTIF(K8:K17,"Not applicable")</f>
        <v>0</v>
      </c>
      <c r="L25" s="27">
        <f t="shared" ref="L25:M25" si="45">COUNTIF(L8:L17,"N/A") + COUNTIF(L8:L17,"Not applicable")</f>
        <v>0</v>
      </c>
      <c r="M25" s="27">
        <f t="shared" si="45"/>
        <v>0</v>
      </c>
      <c r="N25" s="27">
        <f t="shared" ref="N25" si="46">COUNTIF(N8:N17,"N/A") + COUNTIF(N8:N17,"Not applicable")</f>
        <v>0</v>
      </c>
      <c r="O25" s="27">
        <f t="shared" ref="O25:P25" si="47">COUNTIF(O8:O17,"N/A") + COUNTIF(O8:O17,"Not applicable")</f>
        <v>0</v>
      </c>
      <c r="P25" s="27">
        <f t="shared" si="47"/>
        <v>0</v>
      </c>
      <c r="Q25" s="87"/>
      <c r="R25" s="27">
        <f t="shared" ref="R25" si="48">COUNTIF(R8:R17,"N/A") + COUNTIF(R8:R17,"Not applicable")</f>
        <v>0</v>
      </c>
    </row>
    <row r="26" spans="1:18" s="22" customFormat="1" x14ac:dyDescent="0.25">
      <c r="A26" s="18" t="s">
        <v>33</v>
      </c>
      <c r="B26" s="108"/>
      <c r="C26" s="108"/>
      <c r="D26" s="108"/>
      <c r="E26" s="108"/>
      <c r="F26" s="108"/>
      <c r="G26" s="108"/>
      <c r="H26" s="25">
        <f t="shared" ref="H26" si="49">H19+H21+H24+H25</f>
        <v>10</v>
      </c>
      <c r="I26" s="25">
        <f t="shared" ref="I26:K26" si="50">I19+I21+I24+I25</f>
        <v>10</v>
      </c>
      <c r="J26" s="25">
        <f t="shared" si="50"/>
        <v>0</v>
      </c>
      <c r="K26" s="25">
        <f t="shared" si="50"/>
        <v>10</v>
      </c>
      <c r="L26" s="25">
        <f t="shared" ref="L26:M26" si="51">L19+L21+L24+L25</f>
        <v>10</v>
      </c>
      <c r="M26" s="25">
        <f t="shared" si="51"/>
        <v>0</v>
      </c>
      <c r="N26" s="25">
        <f t="shared" ref="N26" si="52">N19+N21+N24+N25</f>
        <v>0</v>
      </c>
      <c r="O26" s="25">
        <f t="shared" ref="O26:P26" si="53">O19+O21+O24+O25</f>
        <v>0</v>
      </c>
      <c r="P26" s="25">
        <f t="shared" si="53"/>
        <v>0</v>
      </c>
      <c r="Q26" s="108"/>
      <c r="R26" s="25">
        <f t="shared" ref="R26" si="54">R19+R21+R24+R25</f>
        <v>0</v>
      </c>
    </row>
    <row r="27" spans="1:18" s="123" customFormat="1" x14ac:dyDescent="0.25">
      <c r="B27" s="52"/>
      <c r="C27" s="52"/>
      <c r="D27" s="52"/>
      <c r="E27" s="52"/>
      <c r="F27" s="52"/>
      <c r="G27" s="52"/>
      <c r="H27" s="124"/>
      <c r="I27" s="124"/>
      <c r="J27" s="124"/>
      <c r="K27" s="124"/>
      <c r="L27" s="124"/>
      <c r="M27" s="124"/>
      <c r="N27" s="124"/>
      <c r="O27" s="124"/>
      <c r="P27" s="124"/>
      <c r="Q27" s="124"/>
      <c r="R27" s="124"/>
    </row>
    <row r="28" spans="1:18" s="128" customFormat="1" x14ac:dyDescent="0.25">
      <c r="A28" s="128" t="s">
        <v>68</v>
      </c>
      <c r="B28" s="129"/>
      <c r="C28" s="129"/>
      <c r="D28" s="130"/>
      <c r="E28" s="130"/>
      <c r="F28" s="129"/>
      <c r="G28" s="129"/>
      <c r="H28" s="130">
        <f t="shared" ref="H28" si="55">COUNTIF(H8:H17,"")</f>
        <v>10</v>
      </c>
      <c r="I28" s="130">
        <f t="shared" ref="I28:J28" si="56">COUNTIF(I8:I17,"")</f>
        <v>10</v>
      </c>
      <c r="J28" s="130">
        <f t="shared" si="56"/>
        <v>0</v>
      </c>
      <c r="K28" s="130">
        <f>COUNTIF(K8:K17,"")</f>
        <v>10</v>
      </c>
      <c r="L28" s="130">
        <f t="shared" ref="L28:M28" si="57">COUNTIF(L8:L17,"")</f>
        <v>10</v>
      </c>
      <c r="M28" s="130">
        <f t="shared" si="57"/>
        <v>0</v>
      </c>
      <c r="N28" s="130">
        <f t="shared" ref="N28" si="58">COUNTIF(N8:N17,"")</f>
        <v>0</v>
      </c>
      <c r="O28" s="130">
        <f t="shared" ref="O28:P28" si="59">COUNTIF(O8:O17,"")</f>
        <v>0</v>
      </c>
      <c r="P28" s="130">
        <f t="shared" si="59"/>
        <v>0</v>
      </c>
      <c r="Q28" s="130"/>
      <c r="R28" s="130">
        <f t="shared" ref="R28" si="60">COUNTIF(R8:R17,"")</f>
        <v>0</v>
      </c>
    </row>
    <row r="29" spans="1:18" s="129" customFormat="1" x14ac:dyDescent="0.25">
      <c r="A29" s="128" t="s">
        <v>80</v>
      </c>
      <c r="D29" s="131"/>
      <c r="E29" s="131"/>
      <c r="H29" s="129">
        <f t="shared" ref="H29" si="61">+H24</f>
        <v>10</v>
      </c>
      <c r="I29" s="129">
        <f t="shared" ref="I29:K29" si="62">+I24</f>
        <v>10</v>
      </c>
      <c r="J29" s="129">
        <f t="shared" si="62"/>
        <v>0</v>
      </c>
      <c r="K29" s="129">
        <f t="shared" si="62"/>
        <v>10</v>
      </c>
      <c r="L29" s="129">
        <f t="shared" ref="L29:M29" si="63">+L24</f>
        <v>10</v>
      </c>
      <c r="M29" s="129">
        <f t="shared" si="63"/>
        <v>0</v>
      </c>
      <c r="N29" s="129">
        <f t="shared" ref="N29" si="64">+N24</f>
        <v>0</v>
      </c>
      <c r="O29" s="129">
        <f t="shared" ref="O29:P29" si="65">+O24</f>
        <v>0</v>
      </c>
      <c r="P29" s="129">
        <f t="shared" si="65"/>
        <v>0</v>
      </c>
      <c r="R29" s="129">
        <f t="shared" ref="R29" si="66">+R24</f>
        <v>0</v>
      </c>
    </row>
    <row r="30" spans="1:18" s="132" customFormat="1" ht="47.25" x14ac:dyDescent="0.25">
      <c r="A30" s="132" t="s">
        <v>154</v>
      </c>
      <c r="B30" s="129"/>
      <c r="C30" s="129"/>
      <c r="D30" s="129"/>
      <c r="E30" s="129"/>
      <c r="F30" s="129"/>
      <c r="G30" s="129"/>
      <c r="H30" s="133" t="str">
        <f t="shared" ref="H30" si="67">IF(H24=H26,"No data",IF(H25=H26,"N/A",IF(H24+H25=H26,"N/A",H20)))</f>
        <v>No data</v>
      </c>
      <c r="I30" s="133" t="str">
        <f t="shared" ref="I30:K30" si="68">IF(I24=I26,"No data",IF(I25=I26,"N/A",IF(I24+I25=I26,"N/A",I20)))</f>
        <v>No data</v>
      </c>
      <c r="J30" s="133" t="str">
        <f>IF(J24=J26,"No data",IF(J25=J26,"N/A",IF(J24+J25=J26,"N/A",J22)))</f>
        <v>No data</v>
      </c>
      <c r="K30" s="133" t="str">
        <f t="shared" si="68"/>
        <v>No data</v>
      </c>
      <c r="L30" s="133" t="str">
        <f t="shared" ref="L30:M30" si="69">IF(L24=L26,"No data",IF(L25=L26,"N/A",IF(L24+L25=L26,"N/A",L20)))</f>
        <v>No data</v>
      </c>
      <c r="M30" s="133" t="str">
        <f t="shared" si="69"/>
        <v>No data</v>
      </c>
      <c r="N30" s="133" t="str">
        <f t="shared" ref="N30" si="70">IF(N24=N26,"No data",IF(N25=N26,"N/A",IF(N24+N25=N26,"N/A",N20)))</f>
        <v>No data</v>
      </c>
      <c r="O30" s="133" t="str">
        <f t="shared" ref="O30:P30" si="71">IF(O24=O26,"No data",IF(O25=O26,"N/A",IF(O24+O25=O26,"N/A",O20)))</f>
        <v>No data</v>
      </c>
      <c r="P30" s="133" t="str">
        <f t="shared" si="71"/>
        <v>No data</v>
      </c>
      <c r="Q30" s="133"/>
      <c r="R30" s="133" t="str">
        <f t="shared" ref="R30" si="72">IF(R24=R26,"No data",IF(R25=R26,"N/A",IF(R24+R25=R26,"N/A",R20)))</f>
        <v>No data</v>
      </c>
    </row>
    <row r="31" spans="1:18" s="52" customFormat="1" x14ac:dyDescent="0.25">
      <c r="A31" s="53"/>
    </row>
    <row r="32" spans="1:18" s="52" customFormat="1" x14ac:dyDescent="0.25">
      <c r="A32" s="53"/>
    </row>
    <row r="33" spans="1:5" s="52" customFormat="1" x14ac:dyDescent="0.25">
      <c r="A33" s="53"/>
    </row>
    <row r="34" spans="1:5" s="21" customFormat="1" x14ac:dyDescent="0.25">
      <c r="A34" s="9"/>
    </row>
    <row r="35" spans="1:5" s="21" customFormat="1" x14ac:dyDescent="0.25">
      <c r="A35" s="9"/>
    </row>
    <row r="36" spans="1:5" s="21" customFormat="1" x14ac:dyDescent="0.25">
      <c r="A36" s="9"/>
    </row>
    <row r="37" spans="1:5" s="52" customFormat="1" x14ac:dyDescent="0.25">
      <c r="A37" s="53"/>
      <c r="D37" s="8"/>
      <c r="E37" s="8"/>
    </row>
    <row r="38" spans="1:5" s="52" customFormat="1" x14ac:dyDescent="0.25">
      <c r="A38" s="53"/>
      <c r="D38" s="8"/>
      <c r="E38" s="8"/>
    </row>
    <row r="39" spans="1:5" s="21" customFormat="1" x14ac:dyDescent="0.25">
      <c r="A39" s="9"/>
      <c r="D39" s="8"/>
      <c r="E39" s="8"/>
    </row>
    <row r="40" spans="1:5" x14ac:dyDescent="0.25">
      <c r="A40" s="20"/>
      <c r="B40" s="8"/>
      <c r="C40" s="8"/>
      <c r="D40" s="8"/>
      <c r="E40" s="8"/>
    </row>
    <row r="41" spans="1:5" x14ac:dyDescent="0.25">
      <c r="A41" s="20"/>
      <c r="B41" s="8"/>
      <c r="C41" s="8"/>
      <c r="D41" s="21"/>
      <c r="E41" s="21"/>
    </row>
    <row r="42" spans="1:5" x14ac:dyDescent="0.25">
      <c r="A42" s="20"/>
      <c r="B42" s="8"/>
      <c r="C42" s="8"/>
      <c r="D42" s="21"/>
      <c r="E42" s="21"/>
    </row>
    <row r="43" spans="1:5" x14ac:dyDescent="0.25">
      <c r="A43" s="20"/>
      <c r="B43" s="8"/>
      <c r="C43" s="8"/>
      <c r="D43" s="8"/>
      <c r="E43" s="8"/>
    </row>
    <row r="44" spans="1:5" x14ac:dyDescent="0.25">
      <c r="A44" s="20"/>
      <c r="B44" s="8"/>
      <c r="C44" s="8"/>
      <c r="D44" s="8"/>
      <c r="E44" s="8"/>
    </row>
    <row r="45" spans="1:5" x14ac:dyDescent="0.25">
      <c r="A45" s="20"/>
      <c r="B45" s="8"/>
      <c r="C45" s="8"/>
      <c r="D45" s="8"/>
      <c r="E45" s="8"/>
    </row>
    <row r="46" spans="1:5" x14ac:dyDescent="0.25">
      <c r="A46" s="20"/>
      <c r="B46" s="8"/>
      <c r="C46" s="8"/>
      <c r="D46" s="8"/>
      <c r="E46" s="8"/>
    </row>
    <row r="47" spans="1:5" x14ac:dyDescent="0.25">
      <c r="A47" s="20"/>
      <c r="B47" s="20"/>
      <c r="C47" s="20"/>
      <c r="D47" s="20"/>
      <c r="E47" s="20"/>
    </row>
  </sheetData>
  <mergeCells count="11">
    <mergeCell ref="H4:J4"/>
    <mergeCell ref="H3:J3"/>
    <mergeCell ref="L3:P3"/>
    <mergeCell ref="Q3:R3"/>
    <mergeCell ref="L4:P4"/>
    <mergeCell ref="D4:E4"/>
    <mergeCell ref="F4:G4"/>
    <mergeCell ref="A1:F2"/>
    <mergeCell ref="B3:C3"/>
    <mergeCell ref="D3:G3"/>
    <mergeCell ref="B4:C4"/>
  </mergeCells>
  <conditionalFormatting sqref="H8:I17">
    <cfRule type="expression" dxfId="6" priority="2">
      <formula>(H8:H17="No")</formula>
    </cfRule>
  </conditionalFormatting>
  <conditionalFormatting sqref="J8:J17">
    <cfRule type="containsText" dxfId="5" priority="4" operator="containsText" text="Yes">
      <formula>NOT(ISERROR(SEARCH("Yes",J8)))</formula>
    </cfRule>
  </conditionalFormatting>
  <conditionalFormatting sqref="K9:P9 K8:L8">
    <cfRule type="expression" dxfId="4" priority="1">
      <formula>(K8:K18="No")</formula>
    </cfRule>
  </conditionalFormatting>
  <conditionalFormatting sqref="R9:R17 K10:P17">
    <cfRule type="expression" dxfId="3" priority="13">
      <formula>(K9:K18="No")</formula>
    </cfRule>
  </conditionalFormatting>
  <dataValidations count="3">
    <dataValidation type="list" allowBlank="1" showInputMessage="1" showErrorMessage="1" sqref="Q8:R17 H8:L17 M9:P17 M8:P8" xr:uid="{00000000-0002-0000-0200-000000000000}">
      <formula1>Answer3</formula1>
    </dataValidation>
    <dataValidation type="date" allowBlank="1" showInputMessage="1" showErrorMessage="1" sqref="D11:D20" xr:uid="{1553D84B-9086-4F8C-96C9-3AEF8DFD6A0D}">
      <formula1>40179</formula1>
      <formula2>58441</formula2>
    </dataValidation>
    <dataValidation type="time" allowBlank="1" showInputMessage="1" showErrorMessage="1" sqref="E11:E20" xr:uid="{427A74BB-1FE6-4724-8437-D52532E19493}">
      <formula1>0</formula1>
      <formula2>0.999305555555556</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answer_sheet!$A$2:$A$4</xm:f>
          </x14:formula1>
          <xm:sqref>C8:C17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G2:P44"/>
  <sheetViews>
    <sheetView showGridLines="0" zoomScaleNormal="100" workbookViewId="0">
      <selection activeCell="M13" sqref="M13"/>
    </sheetView>
  </sheetViews>
  <sheetFormatPr defaultRowHeight="15" x14ac:dyDescent="0.25"/>
  <cols>
    <col min="7" max="7" width="13.5703125" customWidth="1"/>
    <col min="8" max="9" width="13.28515625" customWidth="1"/>
    <col min="10" max="10" width="13.7109375" customWidth="1"/>
    <col min="11" max="11" width="20.28515625" customWidth="1"/>
    <col min="12" max="12" width="3.7109375" customWidth="1"/>
    <col min="13" max="13" width="7.5703125" customWidth="1"/>
    <col min="14" max="15" width="7.28515625" customWidth="1"/>
    <col min="16" max="16" width="9.7109375" customWidth="1"/>
  </cols>
  <sheetData>
    <row r="2" spans="7:16" ht="15" customHeight="1" x14ac:dyDescent="0.25">
      <c r="G2" s="151" t="s">
        <v>102</v>
      </c>
      <c r="H2" s="152"/>
      <c r="I2" s="152"/>
      <c r="J2" s="152"/>
      <c r="K2" s="23"/>
      <c r="L2" s="23"/>
    </row>
    <row r="3" spans="7:16" ht="17.25" customHeight="1" x14ac:dyDescent="0.25">
      <c r="G3" s="36">
        <v>4</v>
      </c>
      <c r="H3" s="36">
        <v>6</v>
      </c>
      <c r="I3" s="36">
        <v>7</v>
      </c>
      <c r="J3" s="36">
        <v>8</v>
      </c>
      <c r="K3" s="55"/>
      <c r="L3" s="55"/>
      <c r="M3" s="157" t="s">
        <v>79</v>
      </c>
      <c r="N3" s="158"/>
      <c r="O3" s="159"/>
      <c r="P3" s="154" t="s">
        <v>36</v>
      </c>
    </row>
    <row r="4" spans="7:16" x14ac:dyDescent="0.25">
      <c r="G4" s="4" t="s">
        <v>86</v>
      </c>
      <c r="H4" s="4">
        <v>6</v>
      </c>
      <c r="I4" s="4" t="s">
        <v>114</v>
      </c>
      <c r="J4" s="4" t="s">
        <v>131</v>
      </c>
      <c r="K4" s="3"/>
      <c r="L4" s="3"/>
      <c r="M4" s="160"/>
      <c r="N4" s="161"/>
      <c r="O4" s="162"/>
      <c r="P4" s="155"/>
    </row>
    <row r="5" spans="7:16" x14ac:dyDescent="0.25">
      <c r="G5" s="4" t="s">
        <v>88</v>
      </c>
      <c r="I5" s="4" t="s">
        <v>115</v>
      </c>
      <c r="K5" s="3"/>
      <c r="L5" s="3"/>
      <c r="M5" s="160"/>
      <c r="N5" s="161"/>
      <c r="O5" s="162"/>
      <c r="P5" s="155"/>
    </row>
    <row r="6" spans="7:16" x14ac:dyDescent="0.25">
      <c r="G6" s="4" t="s">
        <v>96</v>
      </c>
      <c r="I6" s="4" t="s">
        <v>150</v>
      </c>
      <c r="K6" s="3"/>
      <c r="L6" s="3"/>
      <c r="M6" s="160"/>
      <c r="N6" s="161"/>
      <c r="O6" s="162"/>
      <c r="P6" s="155"/>
    </row>
    <row r="7" spans="7:16" x14ac:dyDescent="0.25">
      <c r="I7" s="4" t="s">
        <v>151</v>
      </c>
      <c r="K7" s="3"/>
      <c r="L7" s="3"/>
      <c r="M7" s="163"/>
      <c r="N7" s="164"/>
      <c r="O7" s="165"/>
      <c r="P7" s="156"/>
    </row>
    <row r="8" spans="7:16" x14ac:dyDescent="0.25">
      <c r="I8" s="4" t="s">
        <v>152</v>
      </c>
      <c r="K8" s="3"/>
      <c r="L8" s="3"/>
      <c r="M8" s="166" t="s">
        <v>37</v>
      </c>
      <c r="N8" s="167"/>
      <c r="O8" s="168"/>
      <c r="P8" s="6">
        <v>100</v>
      </c>
    </row>
    <row r="9" spans="7:16" x14ac:dyDescent="0.25">
      <c r="K9" s="3"/>
      <c r="L9" s="3"/>
      <c r="M9" s="169" t="s">
        <v>38</v>
      </c>
      <c r="N9" s="170"/>
      <c r="O9" s="171"/>
      <c r="P9" s="7" t="s">
        <v>41</v>
      </c>
    </row>
    <row r="10" spans="7:16" x14ac:dyDescent="0.25">
      <c r="H10" s="125" t="s">
        <v>91</v>
      </c>
      <c r="K10" s="3"/>
      <c r="L10" s="3"/>
      <c r="M10" s="172" t="s">
        <v>40</v>
      </c>
      <c r="N10" s="173"/>
      <c r="O10" s="174"/>
      <c r="P10" s="57" t="s">
        <v>42</v>
      </c>
    </row>
    <row r="11" spans="7:16" ht="15" customHeight="1" x14ac:dyDescent="0.25">
      <c r="G11" s="137"/>
      <c r="H11" s="137"/>
      <c r="I11" s="137"/>
      <c r="J11" s="137"/>
      <c r="K11" s="137"/>
      <c r="L11" s="23"/>
      <c r="M11" s="23"/>
      <c r="N11" s="23"/>
      <c r="O11" s="23"/>
      <c r="P11" s="23"/>
    </row>
    <row r="12" spans="7:16" ht="15" customHeight="1" x14ac:dyDescent="0.25">
      <c r="G12" s="137"/>
      <c r="H12" s="137"/>
      <c r="I12" s="137"/>
      <c r="J12" s="137"/>
      <c r="K12" s="137"/>
      <c r="L12" s="23"/>
      <c r="M12" s="28"/>
    </row>
    <row r="13" spans="7:16" ht="33.75" customHeight="1" x14ac:dyDescent="0.25">
      <c r="G13" s="175" t="s">
        <v>126</v>
      </c>
      <c r="H13" s="175"/>
      <c r="I13" s="175"/>
      <c r="J13" s="175"/>
      <c r="K13" s="175"/>
    </row>
    <row r="14" spans="7:16" ht="15" customHeight="1" x14ac:dyDescent="0.25"/>
    <row r="15" spans="7:16" x14ac:dyDescent="0.25">
      <c r="G15" s="151" t="s">
        <v>35</v>
      </c>
      <c r="H15" s="151"/>
      <c r="I15" s="151"/>
      <c r="J15" s="151"/>
      <c r="M15" s="153" t="s">
        <v>39</v>
      </c>
      <c r="N15" s="137"/>
      <c r="O15" s="137"/>
      <c r="P15" s="137"/>
    </row>
    <row r="16" spans="7:16" x14ac:dyDescent="0.25">
      <c r="G16" s="36">
        <v>4</v>
      </c>
      <c r="H16" s="36">
        <v>6</v>
      </c>
      <c r="I16" s="36">
        <v>7</v>
      </c>
      <c r="J16" s="36">
        <v>8</v>
      </c>
      <c r="M16" s="36">
        <v>4</v>
      </c>
      <c r="N16" s="36">
        <v>6</v>
      </c>
      <c r="O16" s="36">
        <v>7</v>
      </c>
      <c r="P16" s="36">
        <v>8</v>
      </c>
    </row>
    <row r="17" spans="7:16" x14ac:dyDescent="0.25">
      <c r="G17" s="48" t="str">
        <f>+'Audit Tool'!H30</f>
        <v>No data</v>
      </c>
      <c r="H17" s="48" t="str">
        <f>+'Audit Tool'!K30</f>
        <v>No data</v>
      </c>
      <c r="I17" s="48" t="str">
        <f>+'Audit Tool'!L30</f>
        <v>No data</v>
      </c>
      <c r="J17" s="48" t="str">
        <f>+'Audit Tool'!R30</f>
        <v>No data</v>
      </c>
      <c r="K17" s="56"/>
      <c r="L17" s="56"/>
      <c r="M17" s="44" t="str">
        <f>IF(G17="No data", "No data", IF(G17="NA","NA",IF(G17="%","%", SUM(G17:G18)/COUNT(G17:G18))))</f>
        <v>No data</v>
      </c>
      <c r="N17" s="44" t="str">
        <f>IF(H17="No data", "No data", IF(H17="NA","NA",IF(H17="%","%", SUM(H17:H18)/COUNT(H17:H18))))</f>
        <v>No data</v>
      </c>
      <c r="O17" s="44" t="str">
        <f>IF(I17="No data", "No data", IF(I17="NA","NA",IF(I17="%","%", SUM(I17:I17)/COUNT(I17:I17))))</f>
        <v>No data</v>
      </c>
      <c r="P17" s="44" t="str">
        <f>IF(J17="No data", "No data", IF(J17="NA","NA",IF(J17="%","%", SUM(J17:J17)/COUNT(J17:J17))))</f>
        <v>No data</v>
      </c>
    </row>
    <row r="18" spans="7:16" ht="15" customHeight="1" x14ac:dyDescent="0.25">
      <c r="G18" s="48" t="str">
        <f>+'Audit Tool'!I30</f>
        <v>No data</v>
      </c>
      <c r="I18" s="48" t="str">
        <f>+'Audit Tool'!M30</f>
        <v>No data</v>
      </c>
      <c r="J18" s="3"/>
      <c r="K18" s="55"/>
      <c r="L18" s="55"/>
    </row>
    <row r="19" spans="7:16" x14ac:dyDescent="0.25">
      <c r="G19" s="48" t="str">
        <f>+'Audit Tool'!J30</f>
        <v>No data</v>
      </c>
      <c r="I19" s="48" t="str">
        <f>+'Audit Tool'!N30</f>
        <v>No data</v>
      </c>
      <c r="J19" s="3"/>
      <c r="K19" s="47"/>
      <c r="L19" s="47"/>
    </row>
    <row r="20" spans="7:16" x14ac:dyDescent="0.25">
      <c r="I20" s="48" t="str">
        <f>+'Audit Tool'!O30</f>
        <v>No data</v>
      </c>
      <c r="K20" s="47"/>
      <c r="L20" s="47"/>
    </row>
    <row r="21" spans="7:16" x14ac:dyDescent="0.25">
      <c r="I21" s="48" t="str">
        <f>+'Audit Tool'!P30</f>
        <v>No data</v>
      </c>
      <c r="J21" s="3"/>
      <c r="K21" s="47"/>
      <c r="L21" s="47"/>
    </row>
    <row r="22" spans="7:16" x14ac:dyDescent="0.25">
      <c r="I22" s="3"/>
      <c r="J22" s="3"/>
      <c r="K22" s="47"/>
      <c r="L22" s="47"/>
    </row>
    <row r="23" spans="7:16" ht="15" customHeight="1" x14ac:dyDescent="0.25">
      <c r="I23" s="3"/>
      <c r="J23" s="3"/>
      <c r="K23" s="47"/>
      <c r="L23" s="47"/>
    </row>
    <row r="24" spans="7:16" x14ac:dyDescent="0.25">
      <c r="I24" s="3"/>
      <c r="J24" s="3"/>
      <c r="K24" s="47"/>
      <c r="L24" s="47"/>
    </row>
    <row r="25" spans="7:16" x14ac:dyDescent="0.25">
      <c r="I25" s="3"/>
      <c r="K25" s="3"/>
      <c r="L25" s="3"/>
    </row>
    <row r="26" spans="7:16" x14ac:dyDescent="0.25">
      <c r="I26" s="47"/>
      <c r="K26" s="3"/>
      <c r="L26" s="3"/>
    </row>
    <row r="27" spans="7:16" x14ac:dyDescent="0.25">
      <c r="I27" s="3"/>
    </row>
    <row r="30" spans="7:16" x14ac:dyDescent="0.25">
      <c r="G30" s="3"/>
      <c r="H30" s="3"/>
      <c r="J30" s="3"/>
    </row>
    <row r="33" spans="7:12" x14ac:dyDescent="0.25">
      <c r="G33" s="3"/>
      <c r="H33" s="3"/>
      <c r="I33" s="3"/>
      <c r="J33" s="3"/>
    </row>
    <row r="34" spans="7:12" x14ac:dyDescent="0.25">
      <c r="G34" s="3"/>
      <c r="H34" s="3"/>
      <c r="J34" s="3"/>
      <c r="K34" s="3"/>
      <c r="L34" s="3"/>
    </row>
    <row r="35" spans="7:12" x14ac:dyDescent="0.25">
      <c r="G35" s="3"/>
      <c r="H35" s="3"/>
      <c r="J35" s="3"/>
      <c r="K35" s="3"/>
      <c r="L35" s="3"/>
    </row>
    <row r="36" spans="7:12" x14ac:dyDescent="0.25">
      <c r="G36" s="3"/>
      <c r="H36" s="3"/>
      <c r="I36" s="3"/>
      <c r="J36" s="3"/>
      <c r="K36" s="3"/>
      <c r="L36" s="3"/>
    </row>
    <row r="37" spans="7:12" x14ac:dyDescent="0.25">
      <c r="G37" s="3"/>
      <c r="H37" s="3"/>
      <c r="I37" s="3"/>
      <c r="J37" s="3"/>
      <c r="K37" s="3"/>
      <c r="L37" s="3"/>
    </row>
    <row r="38" spans="7:12" x14ac:dyDescent="0.25">
      <c r="G38" s="3"/>
      <c r="H38" s="47"/>
      <c r="I38" s="3"/>
      <c r="J38" s="3"/>
      <c r="K38" s="3"/>
      <c r="L38" s="3"/>
    </row>
    <row r="39" spans="7:12" x14ac:dyDescent="0.25">
      <c r="H39" s="46"/>
      <c r="I39" s="3"/>
      <c r="K39" s="3"/>
      <c r="L39" s="3"/>
    </row>
    <row r="40" spans="7:12" x14ac:dyDescent="0.25">
      <c r="H40" s="46"/>
      <c r="I40" s="3"/>
      <c r="K40" s="3"/>
      <c r="L40" s="3"/>
    </row>
    <row r="41" spans="7:12" x14ac:dyDescent="0.25">
      <c r="I41" s="3"/>
    </row>
    <row r="43" spans="7:12" x14ac:dyDescent="0.25">
      <c r="H43" s="46"/>
    </row>
    <row r="44" spans="7:12" x14ac:dyDescent="0.25">
      <c r="H44" s="46"/>
    </row>
  </sheetData>
  <mergeCells count="10">
    <mergeCell ref="G2:J2"/>
    <mergeCell ref="G15:J15"/>
    <mergeCell ref="M15:P15"/>
    <mergeCell ref="P3:P7"/>
    <mergeCell ref="M3:O7"/>
    <mergeCell ref="M8:O8"/>
    <mergeCell ref="M9:O9"/>
    <mergeCell ref="M10:O10"/>
    <mergeCell ref="G11:K12"/>
    <mergeCell ref="G13:K13"/>
  </mergeCells>
  <conditionalFormatting sqref="M17:P17">
    <cfRule type="cellIs" dxfId="2" priority="1" operator="between">
      <formula>0</formula>
      <formula>49</formula>
    </cfRule>
    <cfRule type="cellIs" dxfId="1" priority="2" operator="between">
      <formula>50</formula>
      <formula>99</formula>
    </cfRule>
    <cfRule type="cellIs" dxfId="0" priority="4" operator="equal">
      <formula>100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8"/>
  <sheetViews>
    <sheetView zoomScaleNormal="100" workbookViewId="0">
      <selection activeCell="C4" sqref="C4"/>
    </sheetView>
  </sheetViews>
  <sheetFormatPr defaultColWidth="9.140625" defaultRowHeight="15.75" x14ac:dyDescent="0.25"/>
  <cols>
    <col min="1" max="1" width="26.7109375" style="95" customWidth="1"/>
    <col min="2" max="2" width="149.28515625" style="10" customWidth="1"/>
    <col min="3" max="16384" width="9.140625" style="2"/>
  </cols>
  <sheetData>
    <row r="1" spans="1:2" x14ac:dyDescent="0.25">
      <c r="A1" s="176" t="s">
        <v>5</v>
      </c>
      <c r="B1" s="107" t="s">
        <v>104</v>
      </c>
    </row>
    <row r="2" spans="1:2" ht="15" x14ac:dyDescent="0.25">
      <c r="A2" s="177"/>
      <c r="B2" s="127" t="s">
        <v>165</v>
      </c>
    </row>
    <row r="3" spans="1:2" s="5" customFormat="1" ht="31.5" x14ac:dyDescent="0.25">
      <c r="A3" s="92" t="s">
        <v>67</v>
      </c>
      <c r="B3" s="59" t="s">
        <v>69</v>
      </c>
    </row>
    <row r="4" spans="1:2" ht="189" x14ac:dyDescent="0.25">
      <c r="A4" s="106">
        <v>4</v>
      </c>
      <c r="B4" s="81" t="s">
        <v>148</v>
      </c>
    </row>
    <row r="5" spans="1:2" ht="126" x14ac:dyDescent="0.25">
      <c r="A5" s="94">
        <v>6</v>
      </c>
      <c r="B5" s="118" t="s">
        <v>139</v>
      </c>
    </row>
    <row r="6" spans="1:2" ht="173.25" x14ac:dyDescent="0.25">
      <c r="A6" s="94">
        <v>7</v>
      </c>
      <c r="B6" s="105" t="s">
        <v>140</v>
      </c>
    </row>
    <row r="7" spans="1:2" ht="126.75" thickBot="1" x14ac:dyDescent="0.3">
      <c r="A7" s="96">
        <v>8</v>
      </c>
      <c r="B7" s="117" t="s">
        <v>141</v>
      </c>
    </row>
    <row r="8" spans="1:2" x14ac:dyDescent="0.25">
      <c r="A8" s="25"/>
      <c r="B8" s="93"/>
    </row>
  </sheetData>
  <mergeCells count="1">
    <mergeCell ref="A1:A2"/>
  </mergeCells>
  <hyperlinks>
    <hyperlink ref="B2" r:id="rId1" xr:uid="{F2C55FA9-C677-4877-ACF8-FC4189B2F51A}"/>
  </hyperlinks>
  <pageMargins left="0.70866141732283472" right="0.70866141732283472" top="0.74803149606299213" bottom="0.74803149606299213" header="0.31496062992125984" footer="0.31496062992125984"/>
  <pageSetup paperSize="9" scale="75"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23"/>
  <sheetViews>
    <sheetView workbookViewId="0"/>
  </sheetViews>
  <sheetFormatPr defaultRowHeight="15" x14ac:dyDescent="0.25"/>
  <cols>
    <col min="1" max="1" width="31.85546875" bestFit="1" customWidth="1"/>
    <col min="3" max="3" width="33" bestFit="1" customWidth="1"/>
    <col min="5" max="5" width="41.7109375" bestFit="1" customWidth="1"/>
    <col min="9" max="9" width="74.7109375" bestFit="1" customWidth="1"/>
    <col min="11" max="11" width="64.42578125" bestFit="1" customWidth="1"/>
    <col min="13" max="13" width="64.42578125" bestFit="1" customWidth="1"/>
  </cols>
  <sheetData>
    <row r="1" spans="1:13" x14ac:dyDescent="0.25">
      <c r="A1" s="14" t="s">
        <v>59</v>
      </c>
    </row>
    <row r="3" spans="1:13" x14ac:dyDescent="0.25">
      <c r="A3" t="s">
        <v>45</v>
      </c>
      <c r="C3" t="s">
        <v>27</v>
      </c>
      <c r="E3" t="s">
        <v>6</v>
      </c>
      <c r="G3" t="s">
        <v>29</v>
      </c>
      <c r="I3" t="s">
        <v>46</v>
      </c>
      <c r="K3" t="s">
        <v>30</v>
      </c>
      <c r="M3" t="s">
        <v>31</v>
      </c>
    </row>
    <row r="4" spans="1:13" x14ac:dyDescent="0.25">
      <c r="A4" t="s">
        <v>47</v>
      </c>
      <c r="C4" t="s">
        <v>52</v>
      </c>
      <c r="E4" t="s">
        <v>8</v>
      </c>
      <c r="G4" t="s">
        <v>8</v>
      </c>
      <c r="I4" t="s">
        <v>8</v>
      </c>
      <c r="K4" t="s">
        <v>8</v>
      </c>
      <c r="M4" t="s">
        <v>8</v>
      </c>
    </row>
    <row r="5" spans="1:13" x14ac:dyDescent="0.25">
      <c r="A5" t="s">
        <v>9</v>
      </c>
      <c r="C5" t="s">
        <v>51</v>
      </c>
      <c r="E5" t="s">
        <v>10</v>
      </c>
      <c r="G5" t="s">
        <v>10</v>
      </c>
      <c r="I5" t="s">
        <v>10</v>
      </c>
      <c r="K5" t="s">
        <v>10</v>
      </c>
      <c r="M5" t="s">
        <v>10</v>
      </c>
    </row>
    <row r="6" spans="1:13" x14ac:dyDescent="0.25">
      <c r="E6" t="s">
        <v>53</v>
      </c>
      <c r="I6" t="s">
        <v>62</v>
      </c>
      <c r="K6" t="s">
        <v>65</v>
      </c>
      <c r="M6" t="s">
        <v>63</v>
      </c>
    </row>
    <row r="9" spans="1:13" x14ac:dyDescent="0.25">
      <c r="A9" t="s">
        <v>32</v>
      </c>
      <c r="C9" t="s">
        <v>48</v>
      </c>
      <c r="E9" t="s">
        <v>49</v>
      </c>
      <c r="G9" t="s">
        <v>50</v>
      </c>
    </row>
    <row r="10" spans="1:13" x14ac:dyDescent="0.25">
      <c r="A10" t="s">
        <v>8</v>
      </c>
      <c r="C10" t="s">
        <v>8</v>
      </c>
      <c r="E10" t="s">
        <v>8</v>
      </c>
      <c r="G10" t="s">
        <v>8</v>
      </c>
    </row>
    <row r="11" spans="1:13" x14ac:dyDescent="0.25">
      <c r="A11" t="s">
        <v>10</v>
      </c>
      <c r="C11" t="s">
        <v>10</v>
      </c>
      <c r="E11" t="s">
        <v>10</v>
      </c>
      <c r="G11" t="s">
        <v>10</v>
      </c>
    </row>
    <row r="12" spans="1:13" x14ac:dyDescent="0.25">
      <c r="A12" t="s">
        <v>55</v>
      </c>
      <c r="C12" t="s">
        <v>54</v>
      </c>
      <c r="E12" t="s">
        <v>64</v>
      </c>
      <c r="G12" t="s">
        <v>55</v>
      </c>
    </row>
    <row r="13" spans="1:13" x14ac:dyDescent="0.25">
      <c r="G13" t="s">
        <v>56</v>
      </c>
    </row>
    <row r="14" spans="1:13" x14ac:dyDescent="0.25">
      <c r="A14" t="s">
        <v>60</v>
      </c>
      <c r="C14" t="s">
        <v>61</v>
      </c>
    </row>
    <row r="15" spans="1:13" x14ac:dyDescent="0.25">
      <c r="A15" t="s">
        <v>8</v>
      </c>
      <c r="C15" t="s">
        <v>8</v>
      </c>
    </row>
    <row r="16" spans="1:13" x14ac:dyDescent="0.25">
      <c r="A16" t="s">
        <v>10</v>
      </c>
      <c r="C16" t="s">
        <v>10</v>
      </c>
    </row>
    <row r="17" spans="1:11" x14ac:dyDescent="0.25">
      <c r="A17" t="s">
        <v>57</v>
      </c>
      <c r="C17" t="s">
        <v>58</v>
      </c>
      <c r="K17" s="12"/>
    </row>
    <row r="18" spans="1:11" x14ac:dyDescent="0.25">
      <c r="K18" s="12"/>
    </row>
    <row r="19" spans="1:11" x14ac:dyDescent="0.25">
      <c r="K19" s="12"/>
    </row>
    <row r="20" spans="1:11" x14ac:dyDescent="0.25">
      <c r="K20" s="12"/>
    </row>
    <row r="21" spans="1:11" x14ac:dyDescent="0.25">
      <c r="K21" s="12"/>
    </row>
    <row r="22" spans="1:11" x14ac:dyDescent="0.25">
      <c r="A22" s="13"/>
      <c r="C22" s="13"/>
      <c r="H22" s="14"/>
    </row>
    <row r="23" spans="1:11" x14ac:dyDescent="0.25">
      <c r="H23" s="1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7"/>
  <sheetViews>
    <sheetView workbookViewId="0">
      <selection activeCell="B6" sqref="B6"/>
    </sheetView>
  </sheetViews>
  <sheetFormatPr defaultColWidth="9.140625" defaultRowHeight="15" x14ac:dyDescent="0.25"/>
  <cols>
    <col min="1" max="1" width="16.140625" style="23" bestFit="1" customWidth="1"/>
    <col min="2" max="2" width="16.140625" style="23" customWidth="1"/>
    <col min="3" max="3" width="8.7109375" style="23" bestFit="1" customWidth="1"/>
    <col min="4" max="4" width="5.42578125" style="23" bestFit="1" customWidth="1"/>
    <col min="5" max="7" width="13.42578125" style="23" customWidth="1"/>
    <col min="8" max="8" width="9.140625" style="23"/>
    <col min="9" max="9" width="16.7109375" style="23" bestFit="1" customWidth="1"/>
    <col min="10" max="10" width="8.7109375" style="23" bestFit="1" customWidth="1"/>
    <col min="11" max="11" width="15.85546875" style="23" customWidth="1"/>
    <col min="12" max="12" width="8.7109375" style="23" bestFit="1" customWidth="1"/>
    <col min="13" max="13" width="14.42578125" style="23" customWidth="1"/>
    <col min="14" max="14" width="9.7109375" style="23" bestFit="1" customWidth="1"/>
    <col min="15" max="15" width="17" style="23" customWidth="1"/>
    <col min="16" max="16" width="9.7109375" style="23" bestFit="1" customWidth="1"/>
    <col min="17" max="17" width="13.42578125" style="23" customWidth="1"/>
    <col min="18" max="18" width="9.7109375" style="23" bestFit="1" customWidth="1"/>
    <col min="19" max="19" width="13.42578125" style="23" customWidth="1"/>
    <col min="20" max="20" width="9.7109375" style="23" bestFit="1" customWidth="1"/>
    <col min="21" max="21" width="13.42578125" style="23" customWidth="1"/>
    <col min="22" max="22" width="9.7109375" style="23" bestFit="1" customWidth="1"/>
    <col min="23" max="23" width="13.42578125" style="23" customWidth="1"/>
    <col min="24" max="24" width="10.7109375" style="23" bestFit="1" customWidth="1"/>
    <col min="25" max="25" width="19.85546875" style="23" customWidth="1"/>
    <col min="26" max="26" width="10.85546875" style="23" bestFit="1" customWidth="1"/>
    <col min="27" max="27" width="19.85546875" style="23" customWidth="1"/>
    <col min="28" max="28" width="9.7109375" style="23" bestFit="1" customWidth="1"/>
    <col min="29" max="29" width="19.85546875" style="23" customWidth="1"/>
    <col min="30" max="30" width="9.7109375" style="23" bestFit="1" customWidth="1"/>
    <col min="31" max="31" width="19.85546875" style="23" customWidth="1"/>
    <col min="32" max="32" width="9.7109375" style="23" bestFit="1" customWidth="1"/>
    <col min="33" max="33" width="19.85546875" style="23" customWidth="1"/>
    <col min="34" max="34" width="22.85546875" style="23" customWidth="1"/>
    <col min="35" max="35" width="9.140625" style="23"/>
    <col min="36" max="36" width="16.5703125" style="23" customWidth="1"/>
    <col min="37" max="39" width="9.140625" style="23"/>
    <col min="40" max="40" width="19.85546875" style="23" customWidth="1"/>
    <col min="41" max="41" width="9.140625" style="23"/>
    <col min="42" max="42" width="10.5703125" style="23" customWidth="1"/>
    <col min="43" max="16384" width="9.140625" style="23"/>
  </cols>
  <sheetData>
    <row r="1" spans="1:42" x14ac:dyDescent="0.25">
      <c r="A1" s="23" t="s">
        <v>26</v>
      </c>
      <c r="C1" s="23" t="s">
        <v>27</v>
      </c>
      <c r="E1" s="23" t="s">
        <v>6</v>
      </c>
      <c r="G1" s="23" t="s">
        <v>29</v>
      </c>
      <c r="I1" s="23" t="s">
        <v>46</v>
      </c>
      <c r="K1" s="23" t="s">
        <v>30</v>
      </c>
      <c r="M1" s="23" t="s">
        <v>31</v>
      </c>
      <c r="O1" s="23" t="s">
        <v>32</v>
      </c>
      <c r="Q1" s="23" t="s">
        <v>48</v>
      </c>
      <c r="S1" s="23" t="s">
        <v>49</v>
      </c>
      <c r="U1" s="23" t="s">
        <v>50</v>
      </c>
      <c r="W1" s="23" t="s">
        <v>60</v>
      </c>
      <c r="Y1" s="23" t="s">
        <v>61</v>
      </c>
      <c r="AA1" s="23" t="s">
        <v>103</v>
      </c>
      <c r="AC1" s="23" t="s">
        <v>116</v>
      </c>
      <c r="AE1" s="23" t="s">
        <v>117</v>
      </c>
      <c r="AG1" s="23" t="s">
        <v>118</v>
      </c>
      <c r="AJ1" s="23" t="s">
        <v>132</v>
      </c>
      <c r="AN1" s="23" t="s">
        <v>116</v>
      </c>
      <c r="AP1" s="23" t="s">
        <v>117</v>
      </c>
    </row>
    <row r="2" spans="1:42" ht="30" x14ac:dyDescent="0.25">
      <c r="A2" s="23" t="s">
        <v>7</v>
      </c>
      <c r="C2" s="23" t="s">
        <v>8</v>
      </c>
      <c r="E2" s="23" t="s">
        <v>8</v>
      </c>
      <c r="G2" s="23" t="s">
        <v>8</v>
      </c>
      <c r="I2" s="23" t="s">
        <v>8</v>
      </c>
      <c r="K2" s="23" t="s">
        <v>8</v>
      </c>
      <c r="M2" s="23" t="s">
        <v>8</v>
      </c>
      <c r="O2" s="23" t="s">
        <v>97</v>
      </c>
      <c r="Q2" s="23" t="s">
        <v>100</v>
      </c>
      <c r="S2" s="23" t="s">
        <v>100</v>
      </c>
      <c r="U2" s="23" t="s">
        <v>100</v>
      </c>
      <c r="W2" s="23" t="s">
        <v>100</v>
      </c>
      <c r="Y2" s="23" t="s">
        <v>100</v>
      </c>
      <c r="AA2" s="23" t="s">
        <v>8</v>
      </c>
      <c r="AC2" s="23" t="s">
        <v>8</v>
      </c>
      <c r="AE2" s="23" t="s">
        <v>8</v>
      </c>
      <c r="AG2" s="23" t="s">
        <v>121</v>
      </c>
      <c r="AH2" s="23" t="s">
        <v>119</v>
      </c>
      <c r="AJ2" s="23" t="s">
        <v>135</v>
      </c>
      <c r="AN2" s="23" t="s">
        <v>8</v>
      </c>
      <c r="AP2" s="23">
        <v>0</v>
      </c>
    </row>
    <row r="3" spans="1:42" ht="75" x14ac:dyDescent="0.25">
      <c r="A3" s="23" t="s">
        <v>9</v>
      </c>
      <c r="C3" s="23" t="s">
        <v>10</v>
      </c>
      <c r="E3" s="23" t="s">
        <v>10</v>
      </c>
      <c r="G3" s="23" t="s">
        <v>10</v>
      </c>
      <c r="I3" s="23" t="s">
        <v>10</v>
      </c>
      <c r="K3" s="23" t="s">
        <v>10</v>
      </c>
      <c r="M3" s="23" t="s">
        <v>10</v>
      </c>
      <c r="O3" s="23" t="s">
        <v>98</v>
      </c>
      <c r="Q3" s="23" t="s">
        <v>101</v>
      </c>
      <c r="S3" s="23" t="s">
        <v>101</v>
      </c>
      <c r="U3" s="23" t="s">
        <v>101</v>
      </c>
      <c r="W3" s="23" t="s">
        <v>101</v>
      </c>
      <c r="Y3" s="23" t="s">
        <v>101</v>
      </c>
      <c r="AA3" s="23" t="s">
        <v>10</v>
      </c>
      <c r="AC3" s="23" t="s">
        <v>10</v>
      </c>
      <c r="AE3" s="23" t="s">
        <v>10</v>
      </c>
      <c r="AG3" s="23" t="s">
        <v>122</v>
      </c>
      <c r="AH3" s="23" t="s">
        <v>120</v>
      </c>
      <c r="AJ3" s="23" t="s">
        <v>136</v>
      </c>
      <c r="AL3" s="23" t="s">
        <v>133</v>
      </c>
      <c r="AN3" s="23" t="s">
        <v>10</v>
      </c>
      <c r="AP3" s="23">
        <v>1</v>
      </c>
    </row>
    <row r="4" spans="1:42" ht="60" x14ac:dyDescent="0.25">
      <c r="A4" s="23" t="s">
        <v>70</v>
      </c>
      <c r="E4" s="23" t="s">
        <v>28</v>
      </c>
      <c r="G4" s="23" t="s">
        <v>55</v>
      </c>
      <c r="I4" s="23" t="s">
        <v>90</v>
      </c>
      <c r="K4" s="23" t="s">
        <v>55</v>
      </c>
      <c r="M4" s="23" t="s">
        <v>93</v>
      </c>
      <c r="O4" s="23" t="s">
        <v>99</v>
      </c>
      <c r="Q4" s="23" t="s">
        <v>10</v>
      </c>
      <c r="S4" s="23" t="s">
        <v>10</v>
      </c>
      <c r="U4" s="23" t="s">
        <v>10</v>
      </c>
      <c r="W4" s="23" t="s">
        <v>10</v>
      </c>
      <c r="Y4" s="23" t="s">
        <v>10</v>
      </c>
      <c r="AA4" s="23" t="s">
        <v>55</v>
      </c>
      <c r="AC4" s="23" t="s">
        <v>80</v>
      </c>
      <c r="AE4" s="23" t="s">
        <v>80</v>
      </c>
      <c r="AG4" s="23" t="s">
        <v>123</v>
      </c>
      <c r="AJ4" s="23" t="s">
        <v>10</v>
      </c>
      <c r="AN4" s="23" t="s">
        <v>134</v>
      </c>
      <c r="AP4" s="23">
        <v>2</v>
      </c>
    </row>
    <row r="5" spans="1:42" ht="30" x14ac:dyDescent="0.25">
      <c r="A5" s="24"/>
      <c r="B5" s="24"/>
      <c r="K5" s="23" t="s">
        <v>28</v>
      </c>
      <c r="Q5" s="23" t="s">
        <v>55</v>
      </c>
      <c r="S5" s="23" t="s">
        <v>55</v>
      </c>
      <c r="U5" s="23" t="s">
        <v>93</v>
      </c>
      <c r="W5" s="23" t="s">
        <v>93</v>
      </c>
      <c r="Y5" s="23" t="s">
        <v>55</v>
      </c>
      <c r="AA5" s="23" t="s">
        <v>28</v>
      </c>
      <c r="AE5" s="23" t="s">
        <v>28</v>
      </c>
      <c r="AN5" s="23" t="s">
        <v>80</v>
      </c>
      <c r="AP5" s="23">
        <v>3</v>
      </c>
    </row>
    <row r="6" spans="1:42" ht="30" x14ac:dyDescent="0.25">
      <c r="S6" s="23" t="s">
        <v>93</v>
      </c>
      <c r="W6" s="23" t="s">
        <v>28</v>
      </c>
      <c r="Y6" s="23" t="s">
        <v>28</v>
      </c>
      <c r="AP6" s="23">
        <v>4</v>
      </c>
    </row>
    <row r="7" spans="1:42" x14ac:dyDescent="0.25">
      <c r="AP7" s="23">
        <v>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F31A837646BE46888C0A619E6F040C" ma:contentTypeVersion="2" ma:contentTypeDescription="Create a new document." ma:contentTypeScope="" ma:versionID="acc7201313e85d45ef5d1e10334a2f43">
  <xsd:schema xmlns:xsd="http://www.w3.org/2001/XMLSchema" xmlns:xs="http://www.w3.org/2001/XMLSchema" xmlns:p="http://schemas.microsoft.com/office/2006/metadata/properties" xmlns:ns3="3f376808-4d0a-4ac3-8d46-c4e525d4e993" targetNamespace="http://schemas.microsoft.com/office/2006/metadata/properties" ma:root="true" ma:fieldsID="ddb5e6d1e056ed69ac7115f6a90d9add" ns3:_="">
    <xsd:import namespace="3f376808-4d0a-4ac3-8d46-c4e525d4e993"/>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76808-4d0a-4ac3-8d46-c4e525d4e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18275D-06B0-4C65-98FE-F4FDA1D900AC}">
  <ds:schemaRefs>
    <ds:schemaRef ds:uri="http://schemas.microsoft.com/sharepoint/v3/contenttype/forms"/>
  </ds:schemaRefs>
</ds:datastoreItem>
</file>

<file path=customXml/itemProps2.xml><?xml version="1.0" encoding="utf-8"?>
<ds:datastoreItem xmlns:ds="http://schemas.openxmlformats.org/officeDocument/2006/customXml" ds:itemID="{0129509C-5226-4349-B58F-0A6C01B266BC}">
  <ds:schemaRefs>
    <ds:schemaRef ds:uri="http://purl.org/dc/terms/"/>
    <ds:schemaRef ds:uri="http://schemas.openxmlformats.org/package/2006/metadata/core-properties"/>
    <ds:schemaRef ds:uri="http://schemas.microsoft.com/office/2006/documentManagement/types"/>
    <ds:schemaRef ds:uri="3f376808-4d0a-4ac3-8d46-c4e525d4e993"/>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2C85C62-6518-4054-A3F6-A8AF6A504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376808-4d0a-4ac3-8d46-c4e525d4e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Introduction</vt:lpstr>
      <vt:lpstr>Instructions</vt:lpstr>
      <vt:lpstr>Links</vt:lpstr>
      <vt:lpstr>Audit Tool</vt:lpstr>
      <vt:lpstr>Summary</vt:lpstr>
      <vt:lpstr>Recommendations</vt:lpstr>
      <vt:lpstr>Sheet7</vt:lpstr>
      <vt:lpstr>answer_sheet</vt:lpstr>
      <vt:lpstr>Sheet7!Answer1</vt:lpstr>
      <vt:lpstr>Answer1</vt:lpstr>
      <vt:lpstr>Answer10</vt:lpstr>
      <vt:lpstr>Answer11</vt:lpstr>
      <vt:lpstr>Answer12</vt:lpstr>
      <vt:lpstr>Sheet7!Answer2</vt:lpstr>
      <vt:lpstr>Sheet7!Answer3</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2023-06-12T11:27:25Z</cp:lastPrinted>
  <dcterms:created xsi:type="dcterms:W3CDTF">2017-11-02T15:30:02Z</dcterms:created>
  <dcterms:modified xsi:type="dcterms:W3CDTF">2024-01-31T13:24:13Z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0x010100E7F31A837646BE46888C0A619E6F040C</vt:lpwstr>
  </property>
</Properties>
</file>